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codeName="{3D1A710C-6663-3D7B-7F91-EC182F24A4BC}"/>
  <workbookPr codeName="ThisWorkbook" defaultThemeVersion="124226"/>
  <mc:AlternateContent xmlns:mc="http://schemas.openxmlformats.org/markup-compatibility/2006">
    <mc:Choice Requires="x15">
      <x15ac:absPath xmlns:x15ac="http://schemas.microsoft.com/office/spreadsheetml/2010/11/ac" url="F:\Documents\_projet_article_Formindep_18-07\"/>
    </mc:Choice>
  </mc:AlternateContent>
  <xr:revisionPtr revIDLastSave="0" documentId="13_ncr:1_{294FC982-73E7-475D-9425-7899EC7BB682}" xr6:coauthVersionLast="37" xr6:coauthVersionMax="37" xr10:uidLastSave="{00000000-0000-0000-0000-000000000000}"/>
  <bookViews>
    <workbookView xWindow="120" yWindow="45" windowWidth="18915" windowHeight="7500" firstSheet="2" activeTab="8" xr2:uid="{00000000-000D-0000-FFFF-FFFF00000000}"/>
  </bookViews>
  <sheets>
    <sheet name="Avantages perçus" sheetId="2" r:id="rId1"/>
    <sheet name="Conventions signées" sheetId="3" r:id="rId2"/>
    <sheet name="Rémunérations" sheetId="56" r:id="rId3"/>
    <sheet name="AVANTAGES" sheetId="71" r:id="rId4"/>
    <sheet name="CONVENTIONS" sheetId="72" r:id="rId5"/>
    <sheet name="FIRMES" sheetId="14" r:id="rId6"/>
    <sheet name="Conception" sheetId="10" r:id="rId7"/>
    <sheet name="Déplacements" sheetId="57" r:id="rId8"/>
    <sheet name="Tableaux de synthèse" sheetId="74" r:id="rId9"/>
  </sheets>
  <externalReferences>
    <externalReference r:id="rId10"/>
    <externalReference r:id="rId11"/>
    <externalReference r:id="rId12"/>
    <externalReference r:id="rId13"/>
    <externalReference r:id="rId14"/>
  </externalReferences>
  <definedNames>
    <definedName name="_xlnm._FilterDatabase" localSheetId="3" hidden="1">AVANTAGES!$A$1:$B$227</definedName>
    <definedName name="_xlnm._FilterDatabase" localSheetId="4" hidden="1">CONVENTIONS!$A$1:$B$770</definedName>
    <definedName name="_xlnm._FilterDatabase" localSheetId="5" hidden="1">FIRMES!$A$1:$B$2109</definedName>
    <definedName name="A2ChoixProduit" localSheetId="3">#REF!</definedName>
    <definedName name="A2ChoixProduit" localSheetId="4">#REF!</definedName>
    <definedName name="A2ChoixProduit" localSheetId="5">#REF!</definedName>
    <definedName name="A2ChoixProduit">#REF!</definedName>
    <definedName name="AVANTAGES">#REF!</definedName>
    <definedName name="CONVENTIONS" localSheetId="4">[1]Série!$B$2:$B$5001</definedName>
    <definedName name="CONVENTIONS">[2]Série!$B$2:$B$5001</definedName>
    <definedName name="FFF" localSheetId="4">[1]Série!$B$2:$B$5001</definedName>
    <definedName name="FFF">[2]Série!$B$2:$B$5001</definedName>
    <definedName name="ggggg" localSheetId="3">#REF!</definedName>
    <definedName name="ggggg" localSheetId="4">#REF!</definedName>
    <definedName name="ggggg">#REF!</definedName>
    <definedName name="Produit" localSheetId="3">[3]Série!$B$2:$B$1621</definedName>
    <definedName name="Produit" localSheetId="4">[4]Série!$B$2:$B$1621</definedName>
    <definedName name="Produit">[5]Série!$B$2:$B$1621</definedName>
    <definedName name="PRODUITS" localSheetId="3">[3]Série!$B$2:$B$5001</definedName>
    <definedName name="PRODUITS" localSheetId="4">[4]Série!$B$2:$B$5001</definedName>
    <definedName name="PRODUITS">[5]Série!$B$2:$B$5001</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4" i="74" l="1"/>
  <c r="E44" i="74" s="1"/>
  <c r="E45" i="74" s="1"/>
  <c r="D45" i="74"/>
  <c r="D46" i="74"/>
  <c r="D47" i="74"/>
  <c r="C44" i="74"/>
  <c r="C47" i="74"/>
  <c r="C45" i="74"/>
  <c r="C42" i="74"/>
  <c r="C46" i="74"/>
  <c r="C39" i="74"/>
  <c r="C38" i="74"/>
  <c r="C43" i="74"/>
  <c r="C41" i="74"/>
  <c r="C40" i="74"/>
  <c r="C37" i="74"/>
  <c r="C36" i="74"/>
  <c r="C35" i="74"/>
  <c r="C34" i="74"/>
  <c r="C33" i="74"/>
  <c r="C31" i="74"/>
  <c r="C32" i="74"/>
  <c r="C30" i="74"/>
  <c r="C29" i="74"/>
  <c r="F21" i="74"/>
  <c r="F20" i="74"/>
  <c r="F19" i="74"/>
  <c r="F18" i="74"/>
  <c r="F17" i="74"/>
  <c r="F16" i="74"/>
  <c r="F15" i="74"/>
  <c r="F14" i="74"/>
  <c r="F13" i="74"/>
  <c r="F12" i="74"/>
  <c r="F11" i="74"/>
  <c r="F10" i="74"/>
  <c r="F9" i="74"/>
  <c r="F8" i="74"/>
  <c r="F7" i="74"/>
  <c r="F6" i="74"/>
  <c r="F5" i="74"/>
  <c r="G622" i="3"/>
  <c r="G621" i="3"/>
  <c r="G620" i="3"/>
  <c r="G619" i="3"/>
  <c r="G618" i="3"/>
  <c r="G617" i="3"/>
  <c r="G616" i="3"/>
  <c r="G615" i="3"/>
  <c r="G614" i="3"/>
  <c r="G613" i="3"/>
  <c r="G612" i="3"/>
  <c r="G611" i="3"/>
  <c r="G610" i="3"/>
  <c r="G609" i="3"/>
  <c r="G608" i="3"/>
  <c r="G607" i="3"/>
  <c r="G606" i="3"/>
  <c r="E197" i="56"/>
  <c r="E194" i="56"/>
  <c r="E192" i="56"/>
  <c r="E191" i="56"/>
  <c r="E190" i="56"/>
  <c r="E189" i="56"/>
  <c r="E188" i="56"/>
  <c r="E187" i="56"/>
  <c r="E186" i="56"/>
  <c r="E185" i="56"/>
  <c r="E184" i="56"/>
  <c r="E183" i="56"/>
  <c r="E182" i="56"/>
  <c r="E46" i="74" l="1"/>
  <c r="E47" i="74" s="1"/>
  <c r="H572" i="3"/>
  <c r="G572" i="3"/>
  <c r="G574" i="3"/>
  <c r="G559" i="3"/>
  <c r="G583" i="3"/>
  <c r="G582" i="3"/>
  <c r="G581" i="3"/>
  <c r="G580" i="3"/>
  <c r="G567" i="3"/>
  <c r="G577" i="3"/>
  <c r="G578" i="3"/>
  <c r="G576" i="3"/>
  <c r="G575" i="3"/>
  <c r="G566" i="3"/>
  <c r="G588" i="3"/>
  <c r="G587" i="3"/>
  <c r="G586" i="3"/>
  <c r="G565" i="3"/>
  <c r="G589" i="3"/>
  <c r="G569" i="3"/>
  <c r="G558" i="3"/>
  <c r="H558" i="3" s="1"/>
  <c r="G568" i="3"/>
  <c r="G560" i="3"/>
  <c r="G563" i="3"/>
  <c r="G602" i="3"/>
  <c r="G601" i="3"/>
  <c r="G600" i="3"/>
  <c r="G599" i="3"/>
  <c r="G598" i="3"/>
  <c r="G597" i="3"/>
  <c r="G596" i="3"/>
  <c r="G595" i="3"/>
  <c r="G593" i="3"/>
  <c r="G592" i="3"/>
  <c r="G594" i="3"/>
  <c r="E161" i="56"/>
  <c r="H1266" i="2"/>
  <c r="H1267" i="2" s="1"/>
  <c r="H1268" i="2" s="1"/>
  <c r="H1269" i="2" s="1"/>
  <c r="H1270" i="2" s="1"/>
  <c r="H1271" i="2" s="1"/>
  <c r="H1272" i="2" s="1"/>
  <c r="H1273" i="2" s="1"/>
  <c r="H1274" i="2" s="1"/>
  <c r="H1275" i="2" s="1"/>
  <c r="H1276" i="2" s="1"/>
  <c r="H1277" i="2" s="1"/>
  <c r="H1278" i="2" s="1"/>
  <c r="H1279" i="2" s="1"/>
  <c r="H1280" i="2" s="1"/>
  <c r="H1281" i="2" s="1"/>
  <c r="H1282" i="2" s="1"/>
  <c r="H1283" i="2" s="1"/>
  <c r="H1284" i="2" s="1"/>
  <c r="H1285" i="2" s="1"/>
  <c r="H1286" i="2" s="1"/>
  <c r="H1287" i="2" s="1"/>
  <c r="H1288" i="2" s="1"/>
  <c r="H1289" i="2" s="1"/>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F1266" i="2"/>
  <c r="F1282" i="2"/>
  <c r="F1280" i="2"/>
  <c r="F1276" i="2"/>
  <c r="F1278" i="2"/>
  <c r="F1279" i="2"/>
  <c r="F1289" i="2"/>
  <c r="F1288" i="2"/>
  <c r="F1285" i="2"/>
  <c r="F1281" i="2"/>
  <c r="F1284" i="2"/>
  <c r="F1286" i="2"/>
  <c r="F1270" i="2"/>
  <c r="F1277" i="2"/>
  <c r="F1287" i="2"/>
  <c r="F1296" i="2"/>
  <c r="F1273" i="2"/>
  <c r="F1275" i="2"/>
  <c r="F1271" i="2"/>
  <c r="F1283" i="2"/>
  <c r="F1274" i="2"/>
  <c r="F1267" i="2"/>
  <c r="F1268" i="2"/>
  <c r="F1263" i="2"/>
  <c r="G1263" i="2" s="1"/>
  <c r="F1264" i="2"/>
  <c r="G1264" i="2" s="1"/>
  <c r="F1309" i="2"/>
  <c r="F1308" i="2"/>
  <c r="F1307" i="2"/>
  <c r="F1306" i="2"/>
  <c r="F1305" i="2"/>
  <c r="F1304" i="2"/>
  <c r="F1303" i="2"/>
  <c r="F1302" i="2"/>
  <c r="F1301" i="2"/>
  <c r="F1300" i="2"/>
  <c r="F1299" i="2"/>
  <c r="F1265" i="2"/>
  <c r="G1265" i="2" s="1"/>
  <c r="G138" i="56"/>
  <c r="G139" i="56" s="1"/>
  <c r="G140" i="56" s="1"/>
  <c r="G141" i="56" s="1"/>
  <c r="G142" i="56" s="1"/>
  <c r="G143" i="56" s="1"/>
  <c r="G144" i="56" s="1"/>
  <c r="G145" i="56" s="1"/>
  <c r="G146" i="56" s="1"/>
  <c r="G147" i="56" s="1"/>
  <c r="G148" i="56" s="1"/>
  <c r="G149" i="56" s="1"/>
  <c r="G150" i="56" s="1"/>
  <c r="G151" i="56" s="1"/>
  <c r="G152" i="56" s="1"/>
  <c r="G153" i="56" s="1"/>
  <c r="G154" i="56" s="1"/>
  <c r="G155" i="56" s="1"/>
  <c r="G156" i="56" s="1"/>
  <c r="G157" i="56" s="1"/>
  <c r="G158" i="56" s="1"/>
  <c r="G137" i="56"/>
  <c r="G136" i="56"/>
  <c r="F137" i="56"/>
  <c r="F138" i="56"/>
  <c r="F139" i="56"/>
  <c r="F140" i="56"/>
  <c r="F141" i="56"/>
  <c r="F142" i="56"/>
  <c r="F143" i="56"/>
  <c r="F144" i="56"/>
  <c r="F145" i="56"/>
  <c r="F146" i="56"/>
  <c r="F147" i="56"/>
  <c r="F148" i="56"/>
  <c r="F149" i="56"/>
  <c r="F150" i="56"/>
  <c r="F151" i="56"/>
  <c r="F152" i="56"/>
  <c r="F153" i="56"/>
  <c r="F154" i="56"/>
  <c r="F155" i="56"/>
  <c r="F156" i="56"/>
  <c r="F157" i="56"/>
  <c r="F158" i="56"/>
  <c r="F136" i="56"/>
  <c r="E155" i="56"/>
  <c r="E177" i="56"/>
  <c r="E178" i="56"/>
  <c r="E146" i="56"/>
  <c r="E168" i="56"/>
  <c r="E158" i="56"/>
  <c r="E156" i="56"/>
  <c r="E143" i="56"/>
  <c r="E148" i="56"/>
  <c r="E153" i="56"/>
  <c r="E157" i="56"/>
  <c r="E152" i="56"/>
  <c r="E150" i="56"/>
  <c r="E140" i="56"/>
  <c r="E144" i="56"/>
  <c r="E145" i="56"/>
  <c r="E151" i="56"/>
  <c r="E154" i="56"/>
  <c r="E137" i="56"/>
  <c r="E147" i="56"/>
  <c r="E142" i="56"/>
  <c r="E138" i="56"/>
  <c r="E139" i="56"/>
  <c r="E176" i="56"/>
  <c r="E175" i="56"/>
  <c r="E174" i="56"/>
  <c r="E173" i="56"/>
  <c r="E172" i="56"/>
  <c r="E171" i="56"/>
  <c r="E170" i="56"/>
  <c r="E169" i="56"/>
  <c r="G555" i="3"/>
  <c r="F1259" i="2"/>
  <c r="E134" i="56"/>
  <c r="H559" i="3" l="1"/>
  <c r="H560" i="3" s="1"/>
  <c r="G561" i="3"/>
  <c r="G564" i="3"/>
  <c r="G562" i="3"/>
  <c r="F1272" i="2"/>
  <c r="F1269" i="2"/>
  <c r="F1262" i="2"/>
  <c r="G1262" i="2" s="1"/>
  <c r="H1262" i="2" s="1"/>
  <c r="H1263" i="2" s="1"/>
  <c r="H1264" i="2" s="1"/>
  <c r="H1265" i="2" s="1"/>
  <c r="E141" i="56"/>
  <c r="E149" i="56"/>
  <c r="E136" i="56"/>
  <c r="E21" i="74"/>
  <c r="D21" i="74"/>
  <c r="E20" i="74"/>
  <c r="D20" i="74"/>
  <c r="E19" i="74"/>
  <c r="D19" i="74"/>
  <c r="E18" i="74"/>
  <c r="D18" i="74"/>
  <c r="C18" i="74"/>
  <c r="E17" i="74"/>
  <c r="D17" i="74"/>
  <c r="C17" i="74"/>
  <c r="E16" i="74"/>
  <c r="D16" i="74"/>
  <c r="C16" i="74"/>
  <c r="E15" i="74"/>
  <c r="D15" i="74"/>
  <c r="C15" i="74"/>
  <c r="E14" i="74"/>
  <c r="D14" i="74"/>
  <c r="C14" i="74"/>
  <c r="E13" i="74"/>
  <c r="D13" i="74"/>
  <c r="C13" i="74"/>
  <c r="E12" i="74"/>
  <c r="D12" i="74"/>
  <c r="C12" i="74"/>
  <c r="E11" i="74"/>
  <c r="D11" i="74"/>
  <c r="C11" i="74"/>
  <c r="E10" i="74"/>
  <c r="D10" i="74"/>
  <c r="C10" i="74"/>
  <c r="E9" i="74"/>
  <c r="D9" i="74"/>
  <c r="C9" i="74"/>
  <c r="E8" i="74"/>
  <c r="D8" i="74"/>
  <c r="C8" i="74"/>
  <c r="E7" i="74"/>
  <c r="D7" i="74"/>
  <c r="C7" i="74"/>
  <c r="E6" i="74"/>
  <c r="D6" i="74"/>
  <c r="C6" i="74"/>
  <c r="E5" i="74"/>
  <c r="D5" i="74"/>
  <c r="C5" i="74"/>
  <c r="I24" i="74" l="1"/>
  <c r="H561" i="3"/>
  <c r="H562" i="3" s="1"/>
  <c r="H563" i="3" s="1"/>
  <c r="H564" i="3" s="1"/>
  <c r="H565" i="3" s="1"/>
  <c r="H566" i="3" s="1"/>
  <c r="H567" i="3" s="1"/>
  <c r="H568" i="3" s="1"/>
  <c r="H569" i="3" s="1"/>
  <c r="C21" i="74"/>
  <c r="C20" i="74"/>
  <c r="C19" i="74"/>
  <c r="F22" i="74"/>
  <c r="D42" i="74" l="1"/>
  <c r="D43" i="74"/>
  <c r="D38" i="74"/>
  <c r="D39" i="74"/>
  <c r="D41" i="74"/>
  <c r="D40" i="74"/>
  <c r="D32" i="74"/>
  <c r="D36" i="74"/>
  <c r="D31" i="74"/>
  <c r="D29" i="74"/>
  <c r="E29" i="74" s="1"/>
  <c r="D30" i="74"/>
  <c r="D33" i="74"/>
  <c r="D34" i="74"/>
  <c r="D37" i="74"/>
  <c r="D35" i="74"/>
  <c r="E30" i="74" l="1"/>
  <c r="E31" i="74" s="1"/>
  <c r="E32" i="74" s="1"/>
  <c r="E33" i="74" s="1"/>
  <c r="E34" i="74" s="1"/>
  <c r="E35" i="74" s="1"/>
  <c r="E36" i="74" s="1"/>
  <c r="E37" i="74" s="1"/>
  <c r="E38" i="74" s="1"/>
  <c r="E39" i="74" s="1"/>
  <c r="E40" i="74" s="1"/>
  <c r="E41" i="74" s="1"/>
  <c r="E42" i="74" s="1"/>
  <c r="E43"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fpesty</author>
  </authors>
  <commentList>
    <comment ref="H279" authorId="0" shapeId="0" xr:uid="{00000000-0006-0000-0100-000001000000}">
      <text>
        <r>
          <rPr>
            <b/>
            <sz val="9"/>
            <color indexed="81"/>
            <rFont val="Tahoma"/>
            <family val="2"/>
          </rPr>
          <t>A l'époque, basé sur DIJON</t>
        </r>
        <r>
          <rPr>
            <sz val="9"/>
            <color indexed="81"/>
            <rFont val="Tahoma"/>
            <family val="2"/>
          </rPr>
          <t xml:space="preserve">
</t>
        </r>
      </text>
    </comment>
    <comment ref="H293" authorId="0" shapeId="0" xr:uid="{00000000-0006-0000-0100-000002000000}">
      <text>
        <r>
          <rPr>
            <b/>
            <sz val="9"/>
            <color indexed="81"/>
            <rFont val="Tahoma"/>
            <family val="2"/>
          </rPr>
          <t>Toujours basé à DIJON...</t>
        </r>
        <r>
          <rPr>
            <sz val="9"/>
            <color indexed="81"/>
            <rFont val="Tahoma"/>
            <family val="2"/>
          </rPr>
          <t xml:space="preserve">
</t>
        </r>
      </text>
    </comment>
    <comment ref="H302" authorId="0" shapeId="0" xr:uid="{00000000-0006-0000-0100-000003000000}">
      <text>
        <r>
          <rPr>
            <b/>
            <sz val="9"/>
            <color indexed="81"/>
            <rFont val="Tahoma"/>
            <family val="2"/>
          </rPr>
          <t>Encore basé à DIJON</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fpesty</author>
  </authors>
  <commentList>
    <comment ref="F4" authorId="0" shapeId="0" xr:uid="{00000000-0006-0000-0800-000001000000}">
      <text>
        <r>
          <rPr>
            <sz val="9"/>
            <color indexed="81"/>
            <rFont val="Tahoma"/>
            <family val="2"/>
          </rPr>
          <t xml:space="preserve">Il s'agit des montants déclarés dans l'onglet "Rémunérations" du site Transparence santé, auxquels s'ajoutent le cas échéants ceux qui ont bien été dissimulés dans le dernier champ de la page web "détail" de chaque convention enregistrée. Pour le déterminer, il aura fallut ouvrir une à une les 552 conventions signés par les firmes avec ces 17 experts entendus par les sénateurs de la MECSS, descendre jusqu'au dernier champ et enregistrer manuellement toutes ces sommes dans la feuille "Rémunérations" de ce fichier Excel... Probablement, près de dix heures de travail de bénédictin. Merci à Marisol et à Agnès dont la (réelle) transparence  (devait) doit encore être le cadet de leurs soucis... </t>
        </r>
      </text>
    </comment>
  </commentList>
</comments>
</file>

<file path=xl/sharedStrings.xml><?xml version="1.0" encoding="utf-8"?>
<sst xmlns="http://schemas.openxmlformats.org/spreadsheetml/2006/main" count="16419" uniqueCount="4463">
  <si>
    <t>FIRME dans Transparence.sante.gouv.fr</t>
  </si>
  <si>
    <t>FIRME (libellé de regroupement)</t>
  </si>
  <si>
    <t>22 Juillet Conseil</t>
  </si>
  <si>
    <t>3-D Matrix Europe SAS</t>
  </si>
  <si>
    <t>3M Belgium bvba/sprl</t>
  </si>
  <si>
    <t>3M Deutschland GmbH</t>
  </si>
  <si>
    <t>3M France</t>
  </si>
  <si>
    <t>3M MAROC</t>
  </si>
  <si>
    <t>3M United Kingdom PLC</t>
  </si>
  <si>
    <t>3S ORTHO</t>
  </si>
  <si>
    <t>4Tech Cardio Ltd</t>
  </si>
  <si>
    <t>7 MED INDUSTRIE</t>
  </si>
  <si>
    <t>A a Z SANTE</t>
  </si>
  <si>
    <t>A DEC INTERNATIONAL INC</t>
  </si>
  <si>
    <t>A.I.R.</t>
  </si>
  <si>
    <t>A.MENARINI diagnostics</t>
  </si>
  <si>
    <t>A.R.C. Pharma</t>
  </si>
  <si>
    <t>A+A</t>
  </si>
  <si>
    <t>a2m rehateam</t>
  </si>
  <si>
    <t>AADAIRC</t>
  </si>
  <si>
    <t>ABBOTT FRANCE</t>
  </si>
  <si>
    <t>ABBOTT</t>
  </si>
  <si>
    <t>ABBOTT HEALTHCARE SAS</t>
  </si>
  <si>
    <t>ABBOTT PRODUCTS SAS</t>
  </si>
  <si>
    <t>AbbVie</t>
  </si>
  <si>
    <t>ABENA-FRANTEX</t>
  </si>
  <si>
    <t>Abiomed GmbH</t>
  </si>
  <si>
    <t>ABM</t>
  </si>
  <si>
    <t>abmedica</t>
  </si>
  <si>
    <t>ABS-Bolton Medical</t>
  </si>
  <si>
    <t>accomed</t>
  </si>
  <si>
    <t>ACCOVION SARL</t>
  </si>
  <si>
    <t>Accuray Europe</t>
  </si>
  <si>
    <t>ACIST Europe BV</t>
  </si>
  <si>
    <t>ACM</t>
  </si>
  <si>
    <t>Acorda Therapeutics, Inc.</t>
  </si>
  <si>
    <t>ACOUSTIQUE MEDICAL DU LITTORAL</t>
  </si>
  <si>
    <t>ACS-Agence Conseil Santé</t>
  </si>
  <si>
    <t>ACT+ Consulting</t>
  </si>
  <si>
    <t>ACTAVIS GROUP PTC EHF</t>
  </si>
  <si>
    <t>Actelion Pharmaceuticals France</t>
  </si>
  <si>
    <t>Actelion Pharmaceuticals Ltd</t>
  </si>
  <si>
    <t>ACTION D'ECLAT</t>
  </si>
  <si>
    <t>ADAIR</t>
  </si>
  <si>
    <t>ADAPSIA</t>
  </si>
  <si>
    <t>ADDMEDICA</t>
  </si>
  <si>
    <t>ADEP ASSISTANCE</t>
  </si>
  <si>
    <t>Adept Field Solutions</t>
  </si>
  <si>
    <t>ADIR ASSISTANCE</t>
  </si>
  <si>
    <t>Adiral Assistance</t>
  </si>
  <si>
    <t>ADLER ORTHO France</t>
  </si>
  <si>
    <t>Adler Ortho srl</t>
  </si>
  <si>
    <t>ADS ALSACE</t>
  </si>
  <si>
    <t>ADS CHAMPAGNE ARDENNE</t>
  </si>
  <si>
    <t>ADS LORRAINE</t>
  </si>
  <si>
    <t>ADVANCE SAS</t>
  </si>
  <si>
    <t>Advanced Accelerator Applications</t>
  </si>
  <si>
    <t>Advanced Accelerator Applications International SA</t>
  </si>
  <si>
    <t>ADVANCED BIONICS SARL</t>
  </si>
  <si>
    <t>Advanced Medical Services, AMS GmbH</t>
  </si>
  <si>
    <t>ADVICENNE</t>
  </si>
  <si>
    <t>Aegerion Pharmaceuticals</t>
  </si>
  <si>
    <t>AERIS Medical SAS</t>
  </si>
  <si>
    <t>AEROGEN</t>
  </si>
  <si>
    <t>AFFINITES SANTE</t>
  </si>
  <si>
    <t>Agence Conseil 3P</t>
  </si>
  <si>
    <t>Agfa HealthCare France SA</t>
  </si>
  <si>
    <t>AGFA Healthcare Imaging Agents France</t>
  </si>
  <si>
    <t>AGILENT TECHNOLOGIES FRANCE</t>
  </si>
  <si>
    <t>Aide aux Insuffisants Respiratoires de la Région Auvergne (A.I.R.R.A.)</t>
  </si>
  <si>
    <t>AIR A DOMICILE</t>
  </si>
  <si>
    <t>AIR DE BRETAGNE</t>
  </si>
  <si>
    <t>AIR DOMICILE SANTE ALPES</t>
  </si>
  <si>
    <t>AIR DOMICILE VALLEE DU RHONE</t>
  </si>
  <si>
    <t>Air Liquide European Homecare Operations Services</t>
  </si>
  <si>
    <t>AIR LIQUIDE MEDICAL SYSTEMS</t>
  </si>
  <si>
    <t>AIR LIQUIDE SANTE (INTERNATIONAL)</t>
  </si>
  <si>
    <t>AIR LIQUIDE SANTE FRANCE</t>
  </si>
  <si>
    <t>AIR SANTE</t>
  </si>
  <si>
    <t>AIRE</t>
  </si>
  <si>
    <t>AIREL</t>
  </si>
  <si>
    <t>AIXPER'F</t>
  </si>
  <si>
    <t>AJ4MED</t>
  </si>
  <si>
    <t>ALAIN AFFLELOU FRANCHISEUR</t>
  </si>
  <si>
    <t>ALAIR &amp; AVD</t>
  </si>
  <si>
    <t>Alcimed GmbH</t>
  </si>
  <si>
    <t>Alcimed Inc</t>
  </si>
  <si>
    <t>Alcimed SARL</t>
  </si>
  <si>
    <t>Alcimed SAS</t>
  </si>
  <si>
    <t>Alcimed Sprl</t>
  </si>
  <si>
    <t>Alcura France</t>
  </si>
  <si>
    <t>ALERE E-SANTE SAS</t>
  </si>
  <si>
    <t>ALERE SAS</t>
  </si>
  <si>
    <t>Alexion Pharma France</t>
  </si>
  <si>
    <t>ALFA WASSERMANN PHARMA</t>
  </si>
  <si>
    <t>Align Technology SAS</t>
  </si>
  <si>
    <t>Alimera Sciences France</t>
  </si>
  <si>
    <t>ALISEO</t>
  </si>
  <si>
    <t>Alizé Pharma SAS</t>
  </si>
  <si>
    <t>Alizé Santé</t>
  </si>
  <si>
    <t>ALK-Abelló</t>
  </si>
  <si>
    <t>ALKAPHARM</t>
  </si>
  <si>
    <t>All Global</t>
  </si>
  <si>
    <t>ALLERGAN FRANCE</t>
  </si>
  <si>
    <t>alliance healthcare repartition</t>
  </si>
  <si>
    <t>ALLIANCE'PERF</t>
  </si>
  <si>
    <t>ALLP MEDITEC</t>
  </si>
  <si>
    <t>ALMIRALL SAS</t>
  </si>
  <si>
    <t>ALMUS</t>
  </si>
  <si>
    <t>ALPHATEC SPINE INC</t>
  </si>
  <si>
    <t>ALPHEGA</t>
  </si>
  <si>
    <t>ALPINE SCIENTIFIC</t>
  </si>
  <si>
    <t>ALSANZA sarl</t>
  </si>
  <si>
    <t>ALTEOR</t>
  </si>
  <si>
    <t>alveol'air</t>
  </si>
  <si>
    <t>ALVIMEDICA Medical Technologie France</t>
  </si>
  <si>
    <t>AM AUDITION</t>
  </si>
  <si>
    <t>AMADEUS SANTE</t>
  </si>
  <si>
    <t>AMC APPAREILLAGE ET MATERIEL DE CARDIOLOGIE</t>
  </si>
  <si>
    <t>American Medical Systems France</t>
  </si>
  <si>
    <t>American Orthodontics</t>
  </si>
  <si>
    <t>AMGEN SAS</t>
  </si>
  <si>
    <t>Amgen</t>
  </si>
  <si>
    <t>AMICUS THERAPEUTICS SAS</t>
  </si>
  <si>
    <t>AMO FRANCE SAS</t>
  </si>
  <si>
    <t>AMO Germany GmbH</t>
  </si>
  <si>
    <t>AMO INC USA</t>
  </si>
  <si>
    <t>Amplifon Groupe France</t>
  </si>
  <si>
    <t>AMPLITUDE</t>
  </si>
  <si>
    <t>AMS 25</t>
  </si>
  <si>
    <t>AMS 70</t>
  </si>
  <si>
    <t>AMS 88</t>
  </si>
  <si>
    <t>ANERA</t>
  </si>
  <si>
    <t>ANNAYAKE</t>
  </si>
  <si>
    <t>ANTADIR</t>
  </si>
  <si>
    <t>Antadir Assistance SAS</t>
  </si>
  <si>
    <t>ANTHOGYR</t>
  </si>
  <si>
    <t>ANTILLES AUDITION GUADELOUPE</t>
  </si>
  <si>
    <t>AOTI Ltd</t>
  </si>
  <si>
    <t>APARD</t>
  </si>
  <si>
    <t>apol</t>
  </si>
  <si>
    <t>APOLLO ENDOSURGERY UK LTD</t>
  </si>
  <si>
    <t>Applied Medical France</t>
  </si>
  <si>
    <t>APROVA</t>
  </si>
  <si>
    <t>APTALIS PHARMA SAS</t>
  </si>
  <si>
    <t>Aptiv Solutions</t>
  </si>
  <si>
    <t>AQUILAB</t>
  </si>
  <si>
    <t>ARAIR Assistance</t>
  </si>
  <si>
    <t>ARAIR Assistance S.A.</t>
  </si>
  <si>
    <t>ARAIRCHAR</t>
  </si>
  <si>
    <t>arard</t>
  </si>
  <si>
    <t>ARCHIMEDES PHARMA France</t>
  </si>
  <si>
    <t>ARCOS</t>
  </si>
  <si>
    <t>ARGON MEDICAL DEVICES</t>
  </si>
  <si>
    <t>ARIAD Pharmaceuticals (France)</t>
  </si>
  <si>
    <t>ARJOHUNTLEIGH</t>
  </si>
  <si>
    <t>ARROW GENERIQUES SAS</t>
  </si>
  <si>
    <t>ARSENAL-CDM</t>
  </si>
  <si>
    <t>ART&amp;COS</t>
  </si>
  <si>
    <t>ARTHES</t>
  </si>
  <si>
    <t>Arthrex SAS</t>
  </si>
  <si>
    <t>Arthritis Fondation Courtin</t>
  </si>
  <si>
    <t>ArthroCare France</t>
  </si>
  <si>
    <t>Artialis</t>
  </si>
  <si>
    <t>ARX SAS</t>
  </si>
  <si>
    <t>ASAHI INTECC CO., LTD.</t>
  </si>
  <si>
    <t>ASDIA</t>
  </si>
  <si>
    <t>Asept InMed</t>
  </si>
  <si>
    <t>ASKLE SANTE</t>
  </si>
  <si>
    <t>ASPEN FRANCE</t>
  </si>
  <si>
    <t>ASPIDE AESTHETIC</t>
  </si>
  <si>
    <t>ASPIDE MEDICAL</t>
  </si>
  <si>
    <t>ASSISTANCE DU GRAND EST</t>
  </si>
  <si>
    <t>ASSISTANCES MEDICALES SPECIALISEES</t>
  </si>
  <si>
    <t>Association Françoise et Eugène MINKOWSKI pour la santé mentale des migrants</t>
  </si>
  <si>
    <t>ASTELLAS PHARMA</t>
  </si>
  <si>
    <t>ASTELLAS PHARMA B.V.</t>
  </si>
  <si>
    <t>ASTELLAS PHARMA GLOBAL DEVELOPMENT</t>
  </si>
  <si>
    <t>ASTELLAS PHARMA GmbH</t>
  </si>
  <si>
    <t>ASTELLAS PHARMA Inc</t>
  </si>
  <si>
    <t>ASTELLAS PHARMA Ltd</t>
  </si>
  <si>
    <t>ASTELLAS PHARMA S.A.</t>
  </si>
  <si>
    <t>Astellas Pharma Singapore Pte. Ltd.</t>
  </si>
  <si>
    <t>ASTELLAS PHARMACEUTICALS AE</t>
  </si>
  <si>
    <t>ASTON MEDICAL Anciennement SOCIETE DE GENIE MEDICAL - S.G.M.</t>
  </si>
  <si>
    <t>ASTRAZENECA</t>
  </si>
  <si>
    <t>Athersys, Inc.</t>
  </si>
  <si>
    <t>Atlantic Pharmacetuicals Ltd</t>
  </si>
  <si>
    <t>ATLANTIC SURDITE</t>
  </si>
  <si>
    <t>ATLANTIS DIFFUSION</t>
  </si>
  <si>
    <t>ATLANTIS DIFFUSION SAM</t>
  </si>
  <si>
    <t>ATOS MEDICAL SAS</t>
  </si>
  <si>
    <t>AtriCure, Inc.</t>
  </si>
  <si>
    <t>AUDARMOR</t>
  </si>
  <si>
    <t>Audika Groupe SA</t>
  </si>
  <si>
    <t>audio acoustique sud</t>
  </si>
  <si>
    <t>AUDIOCONSULTING</t>
  </si>
  <si>
    <t>AUDIOELYSCAU</t>
  </si>
  <si>
    <t>AUDIOMEDI SAS</t>
  </si>
  <si>
    <t>AudioNova France SAS</t>
  </si>
  <si>
    <t>AUDIOPTIC TRADE SERVICES</t>
  </si>
  <si>
    <t>AUDITION 50</t>
  </si>
  <si>
    <t>AUDITION B&amp;H</t>
  </si>
  <si>
    <t>AUDITION BOULEVARD MARIE</t>
  </si>
  <si>
    <t>AUDITION CONSEIL FRANCE</t>
  </si>
  <si>
    <t>Audition DEBRUILLE</t>
  </si>
  <si>
    <t>AUDITION DEBRUILLE BEZANNES</t>
  </si>
  <si>
    <t>AUDITION FISMES</t>
  </si>
  <si>
    <t>AUDITION GAMBETTA</t>
  </si>
  <si>
    <t>AUDITION LYON EST</t>
  </si>
  <si>
    <t>AUDITION MARIE SIRVEN</t>
  </si>
  <si>
    <t>Audition Martin</t>
  </si>
  <si>
    <t>AUDITION OUTRE MER</t>
  </si>
  <si>
    <t>AUDITION PARIS EST</t>
  </si>
  <si>
    <t>AUDITION REMI LAMOINE</t>
  </si>
  <si>
    <t>AUDITION SANTE</t>
  </si>
  <si>
    <t>AUDITION TRIBUT VERJUS</t>
  </si>
  <si>
    <t>AUXESIA</t>
  </si>
  <si>
    <t>AVANTEC</t>
  </si>
  <si>
    <t>AX'AIR MEDICAL</t>
  </si>
  <si>
    <t>AXDOM VAR</t>
  </si>
  <si>
    <t>Axess Research</t>
  </si>
  <si>
    <t>AXIS biodental SA</t>
  </si>
  <si>
    <t>AXIS Dental Sarl</t>
  </si>
  <si>
    <t>AXIS Santé</t>
  </si>
  <si>
    <t>AXONAL</t>
  </si>
  <si>
    <t>Axonics Modulation Technologies, Inc.</t>
  </si>
  <si>
    <t>AX'PERF MEDICAL</t>
  </si>
  <si>
    <t>AZ MEDICAL</t>
  </si>
  <si>
    <t>B. Braun Avitum France SAS</t>
  </si>
  <si>
    <t>B.BRAUN MEDICAL SAS</t>
  </si>
  <si>
    <t>B.R.A. SAS</t>
  </si>
  <si>
    <t>B3TSI</t>
  </si>
  <si>
    <t>BAC OPTIQUE</t>
  </si>
  <si>
    <t>BALJO</t>
  </si>
  <si>
    <t>BALT EXTRUSION SAS</t>
  </si>
  <si>
    <t>BALT INTERNATIONAL</t>
  </si>
  <si>
    <t>BARD FRANCE SAS</t>
  </si>
  <si>
    <t>Bastide Le Confort Médical</t>
  </si>
  <si>
    <t>BAUERFEIND FRANCE</t>
  </si>
  <si>
    <t>Baxter SAS</t>
  </si>
  <si>
    <t>Bayer HealthCare SAS</t>
  </si>
  <si>
    <t>BAYER SANTE FAMILIALE</t>
  </si>
  <si>
    <t>BBGR SAS</t>
  </si>
  <si>
    <t>BEAUFOUR IPSEN INDUSTRIE</t>
  </si>
  <si>
    <t>BEAUTE PRESTIGE INTERNATIONAL</t>
  </si>
  <si>
    <t>Beaver-Visitec Int'l Sales Ltd</t>
  </si>
  <si>
    <t>BECKMAN COULTER FRANCE</t>
  </si>
  <si>
    <t>Becton Dickinson France SAS</t>
  </si>
  <si>
    <t>Beiersdorf s.a.s</t>
  </si>
  <si>
    <t>BELLCO FRANCE</t>
  </si>
  <si>
    <t>BEST OF OPTIMIZERS</t>
  </si>
  <si>
    <t>Bien-Air France</t>
  </si>
  <si>
    <t>BIO COMPOSANTS MEDICAUX</t>
  </si>
  <si>
    <t>BIOCODEX</t>
  </si>
  <si>
    <t>BIOCORP PRODUCTION</t>
  </si>
  <si>
    <t>BioCryst Pharmaceuticals Inc.</t>
  </si>
  <si>
    <t>BIOCYTEX</t>
  </si>
  <si>
    <t>Biofortis SAS</t>
  </si>
  <si>
    <t>BIOGARAN</t>
  </si>
  <si>
    <t>BIOGEN FRANCE SAS</t>
  </si>
  <si>
    <t>BioHorizons Iberica S.R.L.</t>
  </si>
  <si>
    <t>Biomarin Europe Ltd.</t>
  </si>
  <si>
    <t>BIOMATLANTE SA</t>
  </si>
  <si>
    <t>bioMérieux</t>
  </si>
  <si>
    <t>BIOMET</t>
  </si>
  <si>
    <t>BIOMET 3i</t>
  </si>
  <si>
    <t>BIOMET BELGIUM BVBA</t>
  </si>
  <si>
    <t>BIOMET CHINA</t>
  </si>
  <si>
    <t>Biomet France</t>
  </si>
  <si>
    <t>BIOMET GLOBAL SUPPLY CHAIN CENTER B.V.</t>
  </si>
  <si>
    <t>Biomet Inc</t>
  </si>
  <si>
    <t>Biomet Japan, Inc.</t>
  </si>
  <si>
    <t>Biomet Orthopaedics Sweeden</t>
  </si>
  <si>
    <t>Biomet Spain Orthopaedics S.L.</t>
  </si>
  <si>
    <t>BIOMET UK Limited</t>
  </si>
  <si>
    <t>BIOM'UP</t>
  </si>
  <si>
    <t>Bioprojet</t>
  </si>
  <si>
    <t>BIOPROJET PHARMA</t>
  </si>
  <si>
    <t>BIO-RAD</t>
  </si>
  <si>
    <t>BIO-RAD AbD Serotec Ltd</t>
  </si>
  <si>
    <t>BIO-RAD Innovations</t>
  </si>
  <si>
    <t>BIO-RAD Laboratories Inc.</t>
  </si>
  <si>
    <t>BIO-RAD Laboratories Limited</t>
  </si>
  <si>
    <t>BIO-RAD Laboratories S.A.S.</t>
  </si>
  <si>
    <t>Biosensors Europe SA</t>
  </si>
  <si>
    <t>Biosensors France SAS</t>
  </si>
  <si>
    <t>Biosphere Medical, Inc.</t>
  </si>
  <si>
    <t>Biosphere Medical, S.A.</t>
  </si>
  <si>
    <t>BIOSPINE IMPLANTS</t>
  </si>
  <si>
    <t>BIOTECH DENTAL</t>
  </si>
  <si>
    <t>BIOTECH ORTHO</t>
  </si>
  <si>
    <t>BIOTEST AG</t>
  </si>
  <si>
    <t>BIOTEST FRANCE SAS</t>
  </si>
  <si>
    <t>BIOTEST HUNGARIA KFT.</t>
  </si>
  <si>
    <t>BIOTRIAL</t>
  </si>
  <si>
    <t>BIOTRONIK AG</t>
  </si>
  <si>
    <t>BIOTRONIK Belgium</t>
  </si>
  <si>
    <t>BIOTRONIK FRANCE SAS</t>
  </si>
  <si>
    <t>BIOTRONIK SE &amp; Co. KG</t>
  </si>
  <si>
    <t>BIOVENTUS</t>
  </si>
  <si>
    <t>Bisico</t>
  </si>
  <si>
    <t>BLOCKADE MEDICAL, LLC</t>
  </si>
  <si>
    <t>BLUE-REG PHARMA CONSULT</t>
  </si>
  <si>
    <t>BLUESOM</t>
  </si>
  <si>
    <t>BOEHRINGER INGELHEIM FRANCE</t>
  </si>
  <si>
    <t>BOIRON</t>
  </si>
  <si>
    <t>BOIRON CARAIBES</t>
  </si>
  <si>
    <t>BOIRON OCEAN INDIEN</t>
  </si>
  <si>
    <t>Bone Therapeutics</t>
  </si>
  <si>
    <t>BONNET SOUYRIS PROSPECTIVE</t>
  </si>
  <si>
    <t>Boston Healthcare International</t>
  </si>
  <si>
    <t>BOSTON SCIENTIFIC SAS</t>
  </si>
  <si>
    <t>BRACCO DIAGNOSTICS INC</t>
  </si>
  <si>
    <t>BRACCO IMAGING FRANCE</t>
  </si>
  <si>
    <t>BRACCO IMAGING ITALIA SRL</t>
  </si>
  <si>
    <t>BRACCO IMAGING SPA</t>
  </si>
  <si>
    <t>BRACCO SUISSE SA</t>
  </si>
  <si>
    <t>BRAHMS FRANCE SAS</t>
  </si>
  <si>
    <t>BRAHMS GmbH</t>
  </si>
  <si>
    <t>Brainlab</t>
  </si>
  <si>
    <t>Brand Institute</t>
  </si>
  <si>
    <t>Branding Science (UK) Ltd</t>
  </si>
  <si>
    <t>BREAS MEDICAL</t>
  </si>
  <si>
    <t>Bristol -Myers Squibb GmbH &amp; Co. KGaA</t>
  </si>
  <si>
    <t>Bristol -Myers Squibb</t>
  </si>
  <si>
    <t>BRISTOL-MYERS SQUIBB</t>
  </si>
  <si>
    <t>Bristol-Myers Squibb Australia Pty Limited</t>
  </si>
  <si>
    <t>BRISTOL-MYERS SQUIBB COMPANY</t>
  </si>
  <si>
    <t>Bristol-Myers Squibb EMEA</t>
  </si>
  <si>
    <t>BRISTOL-MYERS SQUIBB PHARMACEUTICALS LTD</t>
  </si>
  <si>
    <t>BRISTOL-MYERS SQUIBB SA</t>
  </si>
  <si>
    <t>Bruker Daltonique</t>
  </si>
  <si>
    <t>bruneau</t>
  </si>
  <si>
    <t>BSN medical SAS</t>
  </si>
  <si>
    <t>BSN-RADIANTE SAS</t>
  </si>
  <si>
    <t>Buhlmann France</t>
  </si>
  <si>
    <t>Bull's Eye Innovations</t>
  </si>
  <si>
    <t>BVA</t>
  </si>
  <si>
    <t>BY AGENCY GROUP</t>
  </si>
  <si>
    <t>C.F.E.B. SISLEY</t>
  </si>
  <si>
    <t>C@RDISTIM</t>
  </si>
  <si>
    <t>C2F IMPLANTS</t>
  </si>
  <si>
    <t>C2R SAS</t>
  </si>
  <si>
    <t>CAB</t>
  </si>
  <si>
    <t>CAIR LGL</t>
  </si>
  <si>
    <t>CANAL 55 COMMUNICATION</t>
  </si>
  <si>
    <t>CAPIDEL SANTE SARL</t>
  </si>
  <si>
    <t>CAPRON PODOLOGIE</t>
  </si>
  <si>
    <t>carco</t>
  </si>
  <si>
    <t>Cardiac Dimensions, Pty LTD</t>
  </si>
  <si>
    <t>Cardial SAS</t>
  </si>
  <si>
    <t>CardiAQ Valve Technologies, Inc.</t>
  </si>
  <si>
    <t>CARDIF ASSISTANCE</t>
  </si>
  <si>
    <t>Cardim@t</t>
  </si>
  <si>
    <t>CARDINAL HEALTH FRANCE 506 SAS</t>
  </si>
  <si>
    <t>cardipulse</t>
  </si>
  <si>
    <t>CAREFUSION FRANCE 309 SAS</t>
  </si>
  <si>
    <t>CARESTREAM HEALTH FRANCE</t>
  </si>
  <si>
    <t>CARL ZEISS MEDITEC AG</t>
  </si>
  <si>
    <t>Carl Zeiss Meditec France</t>
  </si>
  <si>
    <t>CARL ZEISS MEDITEC SAS</t>
  </si>
  <si>
    <t>Carl Zeiss Vision France</t>
  </si>
  <si>
    <t>CARMAT</t>
  </si>
  <si>
    <t>CAROLINE ROBIN AUDITION</t>
  </si>
  <si>
    <t>CARPENTER SAS</t>
  </si>
  <si>
    <t>Carvadys S.A.S</t>
  </si>
  <si>
    <t>CBPartners</t>
  </si>
  <si>
    <t>CDL OPTIQUE</t>
  </si>
  <si>
    <t>CECS</t>
  </si>
  <si>
    <t>CELGENE</t>
  </si>
  <si>
    <t>Celldex Therapeutics</t>
  </si>
  <si>
    <t>CELLforCURE</t>
  </si>
  <si>
    <t>CELONOVA BIOSCIENCES OF EUROPE B.V</t>
  </si>
  <si>
    <t>cemka</t>
  </si>
  <si>
    <t>CENDRES+METAUX FRANCE SAS</t>
  </si>
  <si>
    <t>CENTRALE DES OPTICIENS</t>
  </si>
  <si>
    <t>CENTRALE DES PEELINGS</t>
  </si>
  <si>
    <t>CENTRALE DES PHARMACIENS</t>
  </si>
  <si>
    <t>Centre d'Audition Bruant</t>
  </si>
  <si>
    <t>Centre de stomathérapie</t>
  </si>
  <si>
    <t>Centre d'Etudes et de Recherches cosmétologiques CERCO</t>
  </si>
  <si>
    <t>centre d'optique et d'audition</t>
  </si>
  <si>
    <t>Cepheid Europe SAS</t>
  </si>
  <si>
    <t>Ceramconcept France</t>
  </si>
  <si>
    <t>CERC</t>
  </si>
  <si>
    <t>CERECARE</t>
  </si>
  <si>
    <t>CEREDAS</t>
  </si>
  <si>
    <t>CEREPLAS</t>
  </si>
  <si>
    <t>CERI MEDICAL</t>
  </si>
  <si>
    <t>CERMAVEIN</t>
  </si>
  <si>
    <t>CERP RHIN RHONE MEDITERRANEE</t>
  </si>
  <si>
    <t>CERP ROUEN</t>
  </si>
  <si>
    <t>Cerus Corporation</t>
  </si>
  <si>
    <t>Cerus Europe B.V.</t>
  </si>
  <si>
    <t>Cezanne</t>
  </si>
  <si>
    <t>CHEMO S.A. FRANCE</t>
  </si>
  <si>
    <t>CHIESI SAS</t>
  </si>
  <si>
    <t>Chiltern International SARL</t>
  </si>
  <si>
    <t>CHOC</t>
  </si>
  <si>
    <t>chris eyes</t>
  </si>
  <si>
    <t>CHRISTEYNS FRANCE</t>
  </si>
  <si>
    <t>CHUGAI PHARMA FRANCE</t>
  </si>
  <si>
    <t>CID</t>
  </si>
  <si>
    <t>CIDELEC</t>
  </si>
  <si>
    <t>Cido Research GmbH</t>
  </si>
  <si>
    <t>CIS BIO INTERNATIONAL</t>
  </si>
  <si>
    <t>Cisbio Bioassays</t>
  </si>
  <si>
    <t>CIZETA MEDICALI France</t>
  </si>
  <si>
    <t>CLARIANCE</t>
  </si>
  <si>
    <t>CLARIANCE INC</t>
  </si>
  <si>
    <t>CLARIPHARM</t>
  </si>
  <si>
    <t>CLCA consulting</t>
  </si>
  <si>
    <t>CLIN DATA MANAGEMENT</t>
  </si>
  <si>
    <t>Clinical Trial Consulting</t>
  </si>
  <si>
    <t>CLINICPROSPORT SAS</t>
  </si>
  <si>
    <t>CLINSEARCH</t>
  </si>
  <si>
    <t>CLS Paris</t>
  </si>
  <si>
    <t>Cochlear France</t>
  </si>
  <si>
    <t>Codexial Dermatologie</t>
  </si>
  <si>
    <t>colgate palmolive</t>
  </si>
  <si>
    <t>COLGATE PALMOLIVE EUROPE SARL</t>
  </si>
  <si>
    <t>COLLIN</t>
  </si>
  <si>
    <t>COLOPLAST A/S</t>
  </si>
  <si>
    <t>Coloplast Manufacturing France</t>
  </si>
  <si>
    <t>COMM Santé</t>
  </si>
  <si>
    <t>COMMUNICATION GLOBALE SANTE</t>
  </si>
  <si>
    <t>Conceptus SAS</t>
  </si>
  <si>
    <t>CONGRES COLLOQUES CONVENTIONS</t>
  </si>
  <si>
    <t>CONMED France</t>
  </si>
  <si>
    <t>Consentio</t>
  </si>
  <si>
    <t>ConsuMed Research</t>
  </si>
  <si>
    <t>CONVATEC Inc.</t>
  </si>
  <si>
    <t>Cook France SARL</t>
  </si>
  <si>
    <t>COOPERATION PHARMACEUTIQUE FRANCAISE</t>
  </si>
  <si>
    <t>COOPERVISION SAS</t>
  </si>
  <si>
    <t>CORDIS</t>
  </si>
  <si>
    <t>CORMOVE</t>
  </si>
  <si>
    <t>CORONA MEDICAL SAS</t>
  </si>
  <si>
    <t>CORREVIO</t>
  </si>
  <si>
    <t>CORSE OXYGENE</t>
  </si>
  <si>
    <t>CORTEX VISION TECH</t>
  </si>
  <si>
    <t>Corvia Medical Inc.</t>
  </si>
  <si>
    <t>COSMACT</t>
  </si>
  <si>
    <t>COSMETIQUE ACTIVE FRANCE</t>
  </si>
  <si>
    <t>COSMETIQUE ACTIVE INTERNATIONAL</t>
  </si>
  <si>
    <t>Côté Audition</t>
  </si>
  <si>
    <t>COUSIN BIOSERV</t>
  </si>
  <si>
    <t>COUSIN BIOTECH</t>
  </si>
  <si>
    <t>COUSIN ENDOSURG</t>
  </si>
  <si>
    <t>Covalia Interactive</t>
  </si>
  <si>
    <t>Covance Clinical And Periapproval Services SARL</t>
  </si>
  <si>
    <t>Covidien AG</t>
  </si>
  <si>
    <t>COVIDIEN FRANCE S.A.S.</t>
  </si>
  <si>
    <t>CREAFIRST</t>
  </si>
  <si>
    <t>Creativ-Ceutical France</t>
  </si>
  <si>
    <t>CRISTALENS SA</t>
  </si>
  <si>
    <t>CRISTERS</t>
  </si>
  <si>
    <t>CROMA</t>
  </si>
  <si>
    <t>CROMA FRANCE SASU</t>
  </si>
  <si>
    <t>CRYOLIFE FRANCE</t>
  </si>
  <si>
    <t>CSA</t>
  </si>
  <si>
    <t>CSL BEHRING SA</t>
  </si>
  <si>
    <t>CTI Clinical Trial and Consulting Services France SARL</t>
  </si>
  <si>
    <t>Cubist Pharmaceuticals France</t>
  </si>
  <si>
    <t>Cutting Edge</t>
  </si>
  <si>
    <t>CVRx Inc.</t>
  </si>
  <si>
    <t>Cyberonics BVBA</t>
  </si>
  <si>
    <t>Cyberonics SA</t>
  </si>
  <si>
    <t>Cyble Marketing</t>
  </si>
  <si>
    <t>DAIICHI SANKYO FRANCE SAS</t>
  </si>
  <si>
    <t>DAKO FRANCE SAS</t>
  </si>
  <si>
    <t>Damos</t>
  </si>
  <si>
    <t>DÃœRR DENTAL FRANCE</t>
  </si>
  <si>
    <t>Datamonitor Healthcare</t>
  </si>
  <si>
    <t>DATEXIM</t>
  </si>
  <si>
    <t>DATIS NORD</t>
  </si>
  <si>
    <t>David Pruce</t>
  </si>
  <si>
    <t>DDB Health Paris</t>
  </si>
  <si>
    <t>DDS Assistance</t>
  </si>
  <si>
    <t>DDSM SARL</t>
  </si>
  <si>
    <t>DEBREGEAS ET ASSOCIES PHARMA</t>
  </si>
  <si>
    <t>DEDIENNE SANTE</t>
  </si>
  <si>
    <t>DEFI ORTHO</t>
  </si>
  <si>
    <t>DENTALINOV</t>
  </si>
  <si>
    <t>DENTAURUM FRANCE</t>
  </si>
  <si>
    <t>DENTSPLY FRANCE</t>
  </si>
  <si>
    <t>Dentsply Gac Europe</t>
  </si>
  <si>
    <t>DENTSPLY IH AB</t>
  </si>
  <si>
    <t>DENTSPLY IH K.K.</t>
  </si>
  <si>
    <t>DENTSPLY IH SAS</t>
  </si>
  <si>
    <t>DENTSPLY Implants</t>
  </si>
  <si>
    <t>DENTSPLY Implants Manufacturing GmbH</t>
  </si>
  <si>
    <t>DEPUY France</t>
  </si>
  <si>
    <t>Devicor Medical</t>
  </si>
  <si>
    <t>Dexter</t>
  </si>
  <si>
    <t>DFine Europe GmbH</t>
  </si>
  <si>
    <t>DFINE Inc</t>
  </si>
  <si>
    <t>DIABSANTE</t>
  </si>
  <si>
    <t>DIADOM SAS</t>
  </si>
  <si>
    <t>DIAGAST</t>
  </si>
  <si>
    <t>DIAGNOSTICA STAGO</t>
  </si>
  <si>
    <t>Diamed France SA</t>
  </si>
  <si>
    <t>Diamed GmbH</t>
  </si>
  <si>
    <t>DIASORIN SA</t>
  </si>
  <si>
    <t>DIAXONHIT</t>
  </si>
  <si>
    <t>DIDACTIC</t>
  </si>
  <si>
    <t>DINNO SANTE</t>
  </si>
  <si>
    <t>Direct Medica</t>
  </si>
  <si>
    <t>DIS PAR</t>
  </si>
  <si>
    <t>DISMEDIS</t>
  </si>
  <si>
    <t>DISTRICLASS MEDICAL SA</t>
  </si>
  <si>
    <t>DIXI microtechniques</t>
  </si>
  <si>
    <t>DJO France SAS</t>
  </si>
  <si>
    <t>DMEDICA</t>
  </si>
  <si>
    <t>DOM'AIR</t>
  </si>
  <si>
    <t>Dominique TATE</t>
  </si>
  <si>
    <t>DOMISANTE PROXIMED</t>
  </si>
  <si>
    <t>DON'ORTHO</t>
  </si>
  <si>
    <t>DR WEIGERT FRANCE SAS</t>
  </si>
  <si>
    <t>Draeger Medical Canada</t>
  </si>
  <si>
    <t>DRÄGER MEDICAL GmbH</t>
  </si>
  <si>
    <t>DRAGER MEDICAL S.A.S.</t>
  </si>
  <si>
    <t>DUFLOT SANTE</t>
  </si>
  <si>
    <t>DUNES MEDICAL</t>
  </si>
  <si>
    <t>DUOTECH</t>
  </si>
  <si>
    <t>DUX B.V.</t>
  </si>
  <si>
    <t>Dynavie</t>
  </si>
  <si>
    <t>E Coach Cardio</t>
  </si>
  <si>
    <t>e(ye)BRAIN</t>
  </si>
  <si>
    <t>Echosens</t>
  </si>
  <si>
    <t>Eckert &amp; Ziegler BEBIG</t>
  </si>
  <si>
    <t>ECM PROXIMED</t>
  </si>
  <si>
    <t>EDAP TMS France SAS</t>
  </si>
  <si>
    <t>EDIMARK</t>
  </si>
  <si>
    <t>EDITION DE L'INTERLIGNE</t>
  </si>
  <si>
    <t>EDUSANTE</t>
  </si>
  <si>
    <t>EDWARDS LIFESCIENCES</t>
  </si>
  <si>
    <t>EDWARDS LIFESCIENCES ALLEMAGNE</t>
  </si>
  <si>
    <t>EDWARDS LIFESCIENCES AUSTRALIE</t>
  </si>
  <si>
    <t>EDWARDS LIFESCIENCES AUTRICHE</t>
  </si>
  <si>
    <t>EDWARDS LIFESCIENCES BELGIQUE</t>
  </si>
  <si>
    <t>EDWARDS LIFESCIENCES BRESIL</t>
  </si>
  <si>
    <t>EDWARDS LIFESCIENCES CANADA</t>
  </si>
  <si>
    <t>EDWARDS LIFESCIENCES CHINA</t>
  </si>
  <si>
    <t>EDWARDS LIFESCIENCES COREE DU SUD</t>
  </si>
  <si>
    <t>EDWARDS LIFESCIENCES CORPORATION</t>
  </si>
  <si>
    <t>Edwards Lifesciences Danemark</t>
  </si>
  <si>
    <t>EDWARDS LIFESCIENCES ESPAGNE</t>
  </si>
  <si>
    <t>EDWARDS LIFESCIENCES GRECE</t>
  </si>
  <si>
    <t>EDWARDS LIFESCIENCES IRLANDE</t>
  </si>
  <si>
    <t>EDWARDS LIFESCIENCES ISRAEL</t>
  </si>
  <si>
    <t>EDWARDS LIFESCIENCES ITALIE</t>
  </si>
  <si>
    <t>EDWARDS LIFESCIENCES JAPON</t>
  </si>
  <si>
    <t>EDWARDS LIFESCIENCES NORDIC/FINLAND</t>
  </si>
  <si>
    <t>EDWARDS LIFESCIENCES PAYS-BAS</t>
  </si>
  <si>
    <t>EDWARDS LIFESCIENCES PORTUGAL</t>
  </si>
  <si>
    <t>EDWARDS LIFESCIENCES REPUBLIQUE TCHEQUE</t>
  </si>
  <si>
    <t>EDWARDS LIFESCIENCES ROYAUME-UNI</t>
  </si>
  <si>
    <t>EDWARDS LIFESCIENCES RUSSIE</t>
  </si>
  <si>
    <t>EDWARDS LIFESCIENCES SUEDE</t>
  </si>
  <si>
    <t>EDWARDS LIFESCIENCES SUISSE</t>
  </si>
  <si>
    <t>EDWARDS LIFESCIENCES TURQUIE</t>
  </si>
  <si>
    <t>EFFICARE SARL</t>
  </si>
  <si>
    <t>EFFIK</t>
  </si>
  <si>
    <t>EG LABO - LABORATOIRES EUROGENERICS</t>
  </si>
  <si>
    <t>EISAI SAS</t>
  </si>
  <si>
    <t>ELEKTA SAS</t>
  </si>
  <si>
    <t>ELIA MEDICAL</t>
  </si>
  <si>
    <t>ELIA MEDICAL MEDITERRANEE</t>
  </si>
  <si>
    <t>ELIA MEDICAL OUEST</t>
  </si>
  <si>
    <t>ELIA MEDICAL PARIS</t>
  </si>
  <si>
    <t>ELIA MEDICAL PARIS OUEST</t>
  </si>
  <si>
    <t>ELIA SUD OUEST</t>
  </si>
  <si>
    <t>ELIAMM SARL</t>
  </si>
  <si>
    <t>ELITech France</t>
  </si>
  <si>
    <t>Elixo SAS</t>
  </si>
  <si>
    <t>Elma Research srl</t>
  </si>
  <si>
    <t>ELOI MEDICAL</t>
  </si>
  <si>
    <t>Eloi Pernet</t>
  </si>
  <si>
    <t>ELSODENT</t>
  </si>
  <si>
    <t>EM Services</t>
  </si>
  <si>
    <t>EMA SARL</t>
  </si>
  <si>
    <t>EMETROP'</t>
  </si>
  <si>
    <t>EMS FRANCE SARL</t>
  </si>
  <si>
    <t>ENDOCONTROL</t>
  </si>
  <si>
    <t>ENDOLOGIX INTERNATIONAL BV</t>
  </si>
  <si>
    <t>ENTENDRE</t>
  </si>
  <si>
    <t>Eole santé</t>
  </si>
  <si>
    <t>EOLIS SANTE</t>
  </si>
  <si>
    <t>Eos imaging</t>
  </si>
  <si>
    <t>EPISKIN</t>
  </si>
  <si>
    <t>ERYTECH Pharma</t>
  </si>
  <si>
    <t>esanum GmbH</t>
  </si>
  <si>
    <t>ESAOTE Medical</t>
  </si>
  <si>
    <t>ESPACE MEDICAL BOURGES</t>
  </si>
  <si>
    <t>espace medical medic centre</t>
  </si>
  <si>
    <t>ESPACE MEDICAL MONTLUCON</t>
  </si>
  <si>
    <t>ESPACE MEDICAL MOULINS</t>
  </si>
  <si>
    <t>espace medical nevers</t>
  </si>
  <si>
    <t>espace medical vichy</t>
  </si>
  <si>
    <t>esprimed</t>
  </si>
  <si>
    <t>Essilor</t>
  </si>
  <si>
    <t>ESSOR FRANCE</t>
  </si>
  <si>
    <t>Et Si ?</t>
  </si>
  <si>
    <t>ETHICON</t>
  </si>
  <si>
    <t>ethimedix</t>
  </si>
  <si>
    <t>ETHYPHARM</t>
  </si>
  <si>
    <t>EUMEDICA s.a.</t>
  </si>
  <si>
    <t>EURAXI PHARMA</t>
  </si>
  <si>
    <t>EURL Antoine Durouchez Audition</t>
  </si>
  <si>
    <t>Eurl Chaudemanche</t>
  </si>
  <si>
    <t>eurl generale d'optique</t>
  </si>
  <si>
    <t>Eurl Pharmacie Cantarelli</t>
  </si>
  <si>
    <t>EUROBIO</t>
  </si>
  <si>
    <t>Eurodep Exploitant</t>
  </si>
  <si>
    <t>EUROFINS OPTIMED</t>
  </si>
  <si>
    <t>EUROFINS OPTIMED LYON</t>
  </si>
  <si>
    <t>EUROMEDICA IMAGING</t>
  </si>
  <si>
    <t>EUROMEDS</t>
  </si>
  <si>
    <t>EUROPHTA</t>
  </si>
  <si>
    <t>EUROS SAS</t>
  </si>
  <si>
    <t>EUROSAFE</t>
  </si>
  <si>
    <t>EUROSILICONE SAS</t>
  </si>
  <si>
    <t>EUROSPINE SARL</t>
  </si>
  <si>
    <t>EUROTEKNIKA</t>
  </si>
  <si>
    <t>EUSA Pharma (France) SAS</t>
  </si>
  <si>
    <t>EUSA PHARMA SAS</t>
  </si>
  <si>
    <t>EV3 EUROPE S.A.S.</t>
  </si>
  <si>
    <t>EVALYS SAS</t>
  </si>
  <si>
    <t>EVAUX Laboratoires</t>
  </si>
  <si>
    <t>EVIC FRANCE</t>
  </si>
  <si>
    <t>EVIDENCE BASED COMMUNICATION</t>
  </si>
  <si>
    <t>EVOLUTIS</t>
  </si>
  <si>
    <t>EXACTECH FRANCE SAS</t>
  </si>
  <si>
    <t>EXACTECH INTERNATIONAL OPERATION Ltd.</t>
  </si>
  <si>
    <t>EXAFIELD</t>
  </si>
  <si>
    <t>EXPERF AQUITAINE</t>
  </si>
  <si>
    <t>EXPERF AUVERGNE</t>
  </si>
  <si>
    <t>EXPERF COTE D'AZUR</t>
  </si>
  <si>
    <t>EXPERF DROME</t>
  </si>
  <si>
    <t>EXPERF ISERE</t>
  </si>
  <si>
    <t>EXPERF LANGUEDOC ROUSSILLON</t>
  </si>
  <si>
    <t>EXPERF LORRAINE</t>
  </si>
  <si>
    <t>EXPERF MIDI PYRENEES</t>
  </si>
  <si>
    <t>EXPERF NORD</t>
  </si>
  <si>
    <t>EXPERF NORMANDIE</t>
  </si>
  <si>
    <t>EXPERF PACA</t>
  </si>
  <si>
    <t>EXPERF PYRENEES ORIENTALES</t>
  </si>
  <si>
    <t>EXPERF RHONE ALPES</t>
  </si>
  <si>
    <t>EXPERF VAUCLUSE DROME</t>
  </si>
  <si>
    <t>EXPERTISE RESEARCH</t>
  </si>
  <si>
    <t>EYETECHCARE</t>
  </si>
  <si>
    <t>Fab'entech</t>
  </si>
  <si>
    <t>FAGRON</t>
  </si>
  <si>
    <t>FARCODERM France</t>
  </si>
  <si>
    <t>FCI SAS</t>
  </si>
  <si>
    <t>FeetMe</t>
  </si>
  <si>
    <t>FERRING SAS</t>
  </si>
  <si>
    <t>FFF AUDIO</t>
  </si>
  <si>
    <t>FH ORTHOPEDICS</t>
  </si>
  <si>
    <t>Field Scope Int Ltd</t>
  </si>
  <si>
    <t>FII</t>
  </si>
  <si>
    <t>FIMED</t>
  </si>
  <si>
    <t>FINANCIERE BATTEUR</t>
  </si>
  <si>
    <t>FINOX BIOTECH FRANCE SARL</t>
  </si>
  <si>
    <t>Firme</t>
  </si>
  <si>
    <t>FISHER &amp; PAYKEL HEALTHCARE SAS</t>
  </si>
  <si>
    <t>FISHER SCIENTIFIC SAS</t>
  </si>
  <si>
    <t>FLUOPTICS</t>
  </si>
  <si>
    <t>FOVEA PHARMACEUTICALS</t>
  </si>
  <si>
    <t>France Oxygène</t>
  </si>
  <si>
    <t>FRANCHIS OPTIQUE AUDITION DE LA SCELLERIE</t>
  </si>
  <si>
    <t>FRANCOPIA</t>
  </si>
  <si>
    <t>FRESENIUS KABI FRANCE</t>
  </si>
  <si>
    <t>Fresenius Medical Care France S.A.S.</t>
  </si>
  <si>
    <t>FRESENIUS VIAL</t>
  </si>
  <si>
    <t>FUJIFILM Medical Systems France</t>
  </si>
  <si>
    <t>Fujifilm Sonosite France SARL</t>
  </si>
  <si>
    <t>FUJIREBIO FRANCE SARL</t>
  </si>
  <si>
    <t>FUKUDA DENSHI CO., LTD</t>
  </si>
  <si>
    <t>FUMOUZE DIAGNOSTICS - SOFIBEL</t>
  </si>
  <si>
    <t>Future Thinking France</t>
  </si>
  <si>
    <t>FV Clinical</t>
  </si>
  <si>
    <t>FX SOLUTIONS</t>
  </si>
  <si>
    <t>GACD</t>
  </si>
  <si>
    <t>galderma international</t>
  </si>
  <si>
    <t>Galderma Research &amp; Development</t>
  </si>
  <si>
    <t>GaldermaQMed</t>
  </si>
  <si>
    <t>GALLILEO BUSINESS CONSULTING</t>
  </si>
  <si>
    <t>GAMAIN LEGROS</t>
  </si>
  <si>
    <t>GAMBRO HOSPAL SAS</t>
  </si>
  <si>
    <t>GAMBRO INDUSTRIES</t>
  </si>
  <si>
    <t>GAMIDA</t>
  </si>
  <si>
    <t>GC FRANCE SAS</t>
  </si>
  <si>
    <t>GC Orthodonics Europe GmbH</t>
  </si>
  <si>
    <t>GC TECHNOLOGY</t>
  </si>
  <si>
    <t>GE HEALTHCARE SAS</t>
  </si>
  <si>
    <t>GE Medical Systems SCS</t>
  </si>
  <si>
    <t>GECEM</t>
  </si>
  <si>
    <t>GEDEON RICHTER France - Division Santé de la Femme</t>
  </si>
  <si>
    <t>GEISTLICH PHARMA FRANCE</t>
  </si>
  <si>
    <t>GemSeek</t>
  </si>
  <si>
    <t>Genactis SAS</t>
  </si>
  <si>
    <t>GENBIOTECH</t>
  </si>
  <si>
    <t>Genen-Tech Inc</t>
  </si>
  <si>
    <t>GENERIC IMPLANTS</t>
  </si>
  <si>
    <t>generique international</t>
  </si>
  <si>
    <t>GENETHON</t>
  </si>
  <si>
    <t>GeNeuro</t>
  </si>
  <si>
    <t>GeNeuro Innovation</t>
  </si>
  <si>
    <t>GENEWAVE S.A.S</t>
  </si>
  <si>
    <t>Genmab A/S</t>
  </si>
  <si>
    <t>GENOMIC HEALTH</t>
  </si>
  <si>
    <t>GENTICEL</t>
  </si>
  <si>
    <t>Genzyme</t>
  </si>
  <si>
    <t>GENZYME POLYCLONALS</t>
  </si>
  <si>
    <t>GEP Santé</t>
  </si>
  <si>
    <t>Gesellschaft für Konsumforschung (GfK SE)</t>
  </si>
  <si>
    <t>GETINGE France</t>
  </si>
  <si>
    <t>GFK ISL CUSTOM RESEARCH FRANCE</t>
  </si>
  <si>
    <t>GfK Market Access</t>
  </si>
  <si>
    <t>GfK NOP</t>
  </si>
  <si>
    <t>GIBAUD</t>
  </si>
  <si>
    <t>GIE DIALYSE SERVICES</t>
  </si>
  <si>
    <t>GIFRER BARBEZAT</t>
  </si>
  <si>
    <t>GILEAD SCIENCES</t>
  </si>
  <si>
    <t>GIM France</t>
  </si>
  <si>
    <t>Gina</t>
  </si>
  <si>
    <t>GIVEN IMAGING</t>
  </si>
  <si>
    <t>GlaxoSmithKline Biologicals</t>
  </si>
  <si>
    <t>GLAXOSMITHKLINE SANTE GRAND PUBLIC</t>
  </si>
  <si>
    <t>GLOBAL D</t>
  </si>
  <si>
    <t>GLOBAL MEDIA SANTE</t>
  </si>
  <si>
    <t>Globe Life Sciences</t>
  </si>
  <si>
    <t>GLocal Mind Inc</t>
  </si>
  <si>
    <t>GLPTest</t>
  </si>
  <si>
    <t>gn hearing sas</t>
  </si>
  <si>
    <t>GN OTOMETRICS</t>
  </si>
  <si>
    <t>GNB AUDIO 7</t>
  </si>
  <si>
    <t>GNM Healthcare Consulting Ltd</t>
  </si>
  <si>
    <t>GRAFTYS SA</t>
  </si>
  <si>
    <t>GREAT PROJECTS 66</t>
  </si>
  <si>
    <t>Grey Healthcare Paris</t>
  </si>
  <si>
    <t>GRIFOLS France</t>
  </si>
  <si>
    <t>Groupe d'Etudes pour la Chirurgie Osseuse</t>
  </si>
  <si>
    <t>GROUPE LEPINE</t>
  </si>
  <si>
    <t>GROUPE SEBBIN</t>
  </si>
  <si>
    <t>GROUPE WELCOOP</t>
  </si>
  <si>
    <t>GT Urological, LLC</t>
  </si>
  <si>
    <t>GTO</t>
  </si>
  <si>
    <t>Guerbet</t>
  </si>
  <si>
    <t>GUERBET France</t>
  </si>
  <si>
    <t>GUILDE DES LUNETIERS</t>
  </si>
  <si>
    <t>GXEL MEDICAL SARL</t>
  </si>
  <si>
    <t>H.A.C.Pharma</t>
  </si>
  <si>
    <t>H32</t>
  </si>
  <si>
    <t>H4D</t>
  </si>
  <si>
    <t>HALYARD France</t>
  </si>
  <si>
    <t>HANDI PHARM ATLANTIQUE</t>
  </si>
  <si>
    <t>HANDI PHARM CHARENTES</t>
  </si>
  <si>
    <t>HANDI PHARM GROUPE</t>
  </si>
  <si>
    <t>HANDI PHARM LIMOUSIN</t>
  </si>
  <si>
    <t>HANDI PHARM NORMANDIE</t>
  </si>
  <si>
    <t>HANDI PHARM OCEAN</t>
  </si>
  <si>
    <t>HANDI PHARM PERCHE</t>
  </si>
  <si>
    <t>HANDI PHARM POITOU</t>
  </si>
  <si>
    <t>HANSATON</t>
  </si>
  <si>
    <t>Hansen Medical, Inc.</t>
  </si>
  <si>
    <t>HARD CAB'</t>
  </si>
  <si>
    <t>HAVAS LIFE PARIS</t>
  </si>
  <si>
    <t>HD MEDICAL</t>
  </si>
  <si>
    <t>Health Advances</t>
  </si>
  <si>
    <t>HEALTHCARE COMPLIANCE CONSULTING FRANCE SAS</t>
  </si>
  <si>
    <t>HEALTHCAREGEN COMMUNICATION</t>
  </si>
  <si>
    <t>HEARTWARE FRANCE</t>
  </si>
  <si>
    <t>HeartWare Inc.</t>
  </si>
  <si>
    <t>HELP ORTHO PRODUCTION</t>
  </si>
  <si>
    <t>HEMA.T MEDICAL</t>
  </si>
  <si>
    <t>HEMODIA SAS</t>
  </si>
  <si>
    <t>HEMOTECH</t>
  </si>
  <si>
    <t>HENRY SCHEIN FRANCE SCA</t>
  </si>
  <si>
    <t>HERAEUS</t>
  </si>
  <si>
    <t>HERAEUS KULZER FRANCE</t>
  </si>
  <si>
    <t>HERINOMENJANAHARY ZAFITSARA</t>
  </si>
  <si>
    <t>HEXACATH FRANCE</t>
  </si>
  <si>
    <t>HEXAMEDICAL SAS</t>
  </si>
  <si>
    <t>HILL-ROM S.A.S.</t>
  </si>
  <si>
    <t>HITACHI MEDICAL SYSTEMS SAS</t>
  </si>
  <si>
    <t>Hogan Lovells International LLP</t>
  </si>
  <si>
    <t>Holaira, Inc.</t>
  </si>
  <si>
    <t>HOLLISTER FRANCE Incorporated</t>
  </si>
  <si>
    <t>HOLOGIC</t>
  </si>
  <si>
    <t>Hologic Deutschland GmbH</t>
  </si>
  <si>
    <t>HOME AIR</t>
  </si>
  <si>
    <t>HOMEDIS SANTE</t>
  </si>
  <si>
    <t>Homeperf</t>
  </si>
  <si>
    <t>HORIBA ABX SAS</t>
  </si>
  <si>
    <t>HORMETA FRANCE</t>
  </si>
  <si>
    <t>horus pharma</t>
  </si>
  <si>
    <t>HOSPIDOM</t>
  </si>
  <si>
    <t>HOSPIRA FRANCE</t>
  </si>
  <si>
    <t>HOYA LENS FRANCE SAS</t>
  </si>
  <si>
    <t>HOYA Surgical Optics GmbH</t>
  </si>
  <si>
    <t>HRA PHARMA FRANCE</t>
  </si>
  <si>
    <t>H-research Asia</t>
  </si>
  <si>
    <t>HUERRE ALAIN FRANCOIS</t>
  </si>
  <si>
    <t>HUMANAIR MEDICAL</t>
  </si>
  <si>
    <t>HYPHEN BIOMED SAS</t>
  </si>
  <si>
    <t>Hyprevention sas</t>
  </si>
  <si>
    <t>I.CERAM</t>
  </si>
  <si>
    <t>ICARE</t>
  </si>
  <si>
    <t>ICOMED</t>
  </si>
  <si>
    <t>Icomed</t>
  </si>
  <si>
    <t>ICON CLINICAL RESEARCH SARL</t>
  </si>
  <si>
    <t>ICON CLINICAL RESEARCH UK LIMITED</t>
  </si>
  <si>
    <t>ICTA PROJECT MANAGEMENT</t>
  </si>
  <si>
    <t>Ideal Gourmet</t>
  </si>
  <si>
    <t>IDEC 56</t>
  </si>
  <si>
    <t>ID-NEST Medical</t>
  </si>
  <si>
    <t>idrm</t>
  </si>
  <si>
    <t>IFOP</t>
  </si>
  <si>
    <t>IHEALTHLABS</t>
  </si>
  <si>
    <t>Illumina France</t>
  </si>
  <si>
    <t>IMACCESS</t>
  </si>
  <si>
    <t>IMACTIS</t>
  </si>
  <si>
    <t>IMAGO RESEARCH</t>
  </si>
  <si>
    <t>Imaxio</t>
  </si>
  <si>
    <t>Immucor France</t>
  </si>
  <si>
    <t>ImmunoDiagnostic Systems SAS</t>
  </si>
  <si>
    <t>IMPACT MEDICOM</t>
  </si>
  <si>
    <t>IMPETO MEDICAL</t>
  </si>
  <si>
    <t>IMPLANET SA</t>
  </si>
  <si>
    <t>IMPLANTS SERVICE ORTHOPEDIE</t>
  </si>
  <si>
    <t>IMS Health Belgique</t>
  </si>
  <si>
    <t>IMS Health Cambridge</t>
  </si>
  <si>
    <t>IMS HEALTH SAS</t>
  </si>
  <si>
    <t>IMS Medical Radar</t>
  </si>
  <si>
    <t>In2Bones</t>
  </si>
  <si>
    <t>INC RESEARCH, LLC</t>
  </si>
  <si>
    <t>Incyte Corporation</t>
  </si>
  <si>
    <t>Indigo Medical</t>
  </si>
  <si>
    <t>INFECO</t>
  </si>
  <si>
    <t>INGEN</t>
  </si>
  <si>
    <t>INNATE PHARMA</t>
  </si>
  <si>
    <t>InnOpath sarl</t>
  </si>
  <si>
    <t>INNOPSYS</t>
  </si>
  <si>
    <t>Innothera Chouzy</t>
  </si>
  <si>
    <t>Innothera Services</t>
  </si>
  <si>
    <t>INOVITALE</t>
  </si>
  <si>
    <t>INRESA Sarl</t>
  </si>
  <si>
    <t>Insight Research Group</t>
  </si>
  <si>
    <t>INSMED France SAS</t>
  </si>
  <si>
    <t>INSMED INCORPORATED</t>
  </si>
  <si>
    <t>INSTITUT DE BIOTECHNOLOGIES J. BOY</t>
  </si>
  <si>
    <t>INSTITUT GEORGES LOPEZ</t>
  </si>
  <si>
    <t>INSTITUT MERIEUX</t>
  </si>
  <si>
    <t>INSTITUT STERLING COOPER</t>
  </si>
  <si>
    <t>Integra LifeSciences Services (France)</t>
  </si>
  <si>
    <t>Integra MicroFrance</t>
  </si>
  <si>
    <t>Integra NeuroSciences Implants (France)</t>
  </si>
  <si>
    <t>INTEGRAL ORTHO</t>
  </si>
  <si>
    <t>INTER ORTHO</t>
  </si>
  <si>
    <t>Intercept Pharma France SAS</t>
  </si>
  <si>
    <t>Intercept Pharmaceuticals Inc.</t>
  </si>
  <si>
    <t>InterMune France SAS</t>
  </si>
  <si>
    <t>InterMune International AG</t>
  </si>
  <si>
    <t>INTERSURGICAL SARL</t>
  </si>
  <si>
    <t>Inter-View Partners France</t>
  </si>
  <si>
    <t>INTUITIVE SURGICAL SARL</t>
  </si>
  <si>
    <t>INVACARE POIRIER SAS</t>
  </si>
  <si>
    <t>INVENTIVA</t>
  </si>
  <si>
    <t>Inventivhealthclinical</t>
  </si>
  <si>
    <t>IP Santé domicile</t>
  </si>
  <si>
    <t>IPAD Médical</t>
  </si>
  <si>
    <t>Ipanema Healthcare Consulting</t>
  </si>
  <si>
    <t>IPPMed GmbH</t>
  </si>
  <si>
    <t>IPSEN INNOVATION</t>
  </si>
  <si>
    <t>IPSEN PHARMA</t>
  </si>
  <si>
    <t>IPSEN PHARMA BIOTECH</t>
  </si>
  <si>
    <t>Ipsos (France)</t>
  </si>
  <si>
    <t>Ipsos Insight LLC</t>
  </si>
  <si>
    <t>Ipsos Mori UK Limited</t>
  </si>
  <si>
    <t>Ipsos Observer</t>
  </si>
  <si>
    <t>Iris Pharma</t>
  </si>
  <si>
    <t>ISIS ADOUR</t>
  </si>
  <si>
    <t>ISIS ATLANTIQUE</t>
  </si>
  <si>
    <t>ISIS COTE D'AZUR</t>
  </si>
  <si>
    <t>ISIS DIABETE</t>
  </si>
  <si>
    <t>ISIS DIABETE EST</t>
  </si>
  <si>
    <t>ISIS DIABETE SERVICE</t>
  </si>
  <si>
    <t>ISIS DIABETE SUD</t>
  </si>
  <si>
    <t>ISIS GUADELOUPE</t>
  </si>
  <si>
    <t>ISIS LANGUEDOC ROUSSILLON</t>
  </si>
  <si>
    <t>ISIS MARTINIQUE</t>
  </si>
  <si>
    <t>ISIS MÉDICAL VAR</t>
  </si>
  <si>
    <t>Isis Méditerranée</t>
  </si>
  <si>
    <t>ISIS MIDI PYRENEES</t>
  </si>
  <si>
    <t>ISIS NORMANDIE</t>
  </si>
  <si>
    <t>ISIS PARIS EST</t>
  </si>
  <si>
    <t>ISIS PARIS NORD</t>
  </si>
  <si>
    <t>ISIS PARIS NORMANDIE</t>
  </si>
  <si>
    <t>ISIS PARIS OUEST</t>
  </si>
  <si>
    <t>ISIS PARIS SUD</t>
  </si>
  <si>
    <t>ISIS PAYS DE LA LOIRE</t>
  </si>
  <si>
    <t>ISIS PERFUSION</t>
  </si>
  <si>
    <t>ISIS PERFUSION NORD</t>
  </si>
  <si>
    <t>ISIS RHONE ALPES</t>
  </si>
  <si>
    <t>ITEC SERVICES</t>
  </si>
  <si>
    <t>ITEM</t>
  </si>
  <si>
    <t>ITENA CLINICAL</t>
  </si>
  <si>
    <t>Ivoclar Vivadent SAS</t>
  </si>
  <si>
    <t>IVTEC (Iol Vision Technology)</t>
  </si>
  <si>
    <t>IXAIR</t>
  </si>
  <si>
    <t>IXAIR ASSISTANCE</t>
  </si>
  <si>
    <t>IXXI</t>
  </si>
  <si>
    <t>JANSSEN-CILAG</t>
  </si>
  <si>
    <t>Janssen-Cilag</t>
  </si>
  <si>
    <t>Jean-Manuel Toussaint, IHMT</t>
  </si>
  <si>
    <t>JLM MEDICAL</t>
  </si>
  <si>
    <t>Johnson &amp; Johnson Diabetes Institute SAS</t>
  </si>
  <si>
    <t>Johnson et Johnson Santé Beauté France</t>
  </si>
  <si>
    <t>JOTEC GmbH</t>
  </si>
  <si>
    <t>Julius Zorn GmbH</t>
  </si>
  <si>
    <t>Junicon</t>
  </si>
  <si>
    <t>Junicon Europe SL</t>
  </si>
  <si>
    <t>K. PARTICULIER</t>
  </si>
  <si>
    <t>Kadence international</t>
  </si>
  <si>
    <t>Kantar Health</t>
  </si>
  <si>
    <t>Kappa Santé</t>
  </si>
  <si>
    <t>KARL STORZ ENDOSCOPIE FRANCE SAS</t>
  </si>
  <si>
    <t>Karl Storz Gmbh and co KG</t>
  </si>
  <si>
    <t>KARUKERA AUDITION</t>
  </si>
  <si>
    <t>Karyopharm Therapeutics Inc.</t>
  </si>
  <si>
    <t>KASIOS</t>
  </si>
  <si>
    <t>Kavo Dental SAS</t>
  </si>
  <si>
    <t>KCI EUROPE HOLDING B.V.</t>
  </si>
  <si>
    <t>KCI KK JAPAN</t>
  </si>
  <si>
    <t>KCI MEDICAL (CHINA) CO. LTD.</t>
  </si>
  <si>
    <t>KEBOMED</t>
  </si>
  <si>
    <t>KEOCYT</t>
  </si>
  <si>
    <t>KEPHREN</t>
  </si>
  <si>
    <t>KeyQuest Health Ltd</t>
  </si>
  <si>
    <t>KeyQuest Health Ltd.</t>
  </si>
  <si>
    <t>KEYSTONE DENTAL SAS</t>
  </si>
  <si>
    <t>Kimberly-Clark SAS</t>
  </si>
  <si>
    <t>KINETIC CONCEPTS, INC.</t>
  </si>
  <si>
    <t>KISCO International</t>
  </si>
  <si>
    <t>KOELIS</t>
  </si>
  <si>
    <t>KOMET FRANCE</t>
  </si>
  <si>
    <t>KPL</t>
  </si>
  <si>
    <t>KRKA FRANCE EURL</t>
  </si>
  <si>
    <t>Kuraray Europe France</t>
  </si>
  <si>
    <t>KYD ORTHOPEDIE</t>
  </si>
  <si>
    <t>L&amp;L Rsourcing</t>
  </si>
  <si>
    <t>LA DIFFUSION TECHNIQUE FRANCAISE</t>
  </si>
  <si>
    <t>LA FONDERIE</t>
  </si>
  <si>
    <t>LA REGIE PUBLIQUE</t>
  </si>
  <si>
    <t>LA SOLUTION AUDITIVE</t>
  </si>
  <si>
    <t>Lab Marketing SL</t>
  </si>
  <si>
    <t>LABCATAL</t>
  </si>
  <si>
    <t>LABODIAL</t>
  </si>
  <si>
    <t>Laboratoier Innotech international</t>
  </si>
  <si>
    <t>Laboratoire AGUETTANT, Société par Actions Simplifiée</t>
  </si>
  <si>
    <t>LABORATOIRE ATO-ZIZINE</t>
  </si>
  <si>
    <t>laboratoire audioprothèse lorrain</t>
  </si>
  <si>
    <t>laboratoire BAUSCH&amp;LOMB</t>
  </si>
  <si>
    <t>Laboratoire Bioderma</t>
  </si>
  <si>
    <t>LABORATOIRE BIODIM</t>
  </si>
  <si>
    <t>Laboratoire CAT</t>
  </si>
  <si>
    <t>Laboratoire CCD</t>
  </si>
  <si>
    <t>LABORATOIRE CORRECTION AUDITIVE DRAGUIGNAN</t>
  </si>
  <si>
    <t>LABORATOIRE CORRECTION AUDITIVE ST RAPHAEL-FREJUS</t>
  </si>
  <si>
    <t>LABORATOIRE COSMETIQUE DE LECOUSSE</t>
  </si>
  <si>
    <t>Laboratoire de correction auditive</t>
  </si>
  <si>
    <t>Laboratoire de correction auditive d'Aix en Provence</t>
  </si>
  <si>
    <t>laboratoire de correction auditive d'Aubagne</t>
  </si>
  <si>
    <t>LABORATOIRE DE CORRECTION AUDITIVE D'AVIGNON SAINT ROCH</t>
  </si>
  <si>
    <t>LABORATOIRE DE CORRECTION AUDITIVE DE CAVAILLON</t>
  </si>
  <si>
    <t>laboratoire de correction auditive de dijon</t>
  </si>
  <si>
    <t>LABORATOIRE DE CORRECTION AUDITIVE DE ISTRES</t>
  </si>
  <si>
    <t>Laboratoire de correction auditive de lambesc</t>
  </si>
  <si>
    <t>LABORATOIRE DE CORRECTION AUDITIVE DE MARTIGUES</t>
  </si>
  <si>
    <t>LABORATOIRE DE CORRECTION AUDITIVE DE TOULON</t>
  </si>
  <si>
    <t>Laboratoire de Correction Auditive de Villeneuve lez Avignon</t>
  </si>
  <si>
    <t>laboratoire de correction auditive Sylvain Chopinaud</t>
  </si>
  <si>
    <t>LABORATOIRE DE CORRECTION DE LA SURDITE</t>
  </si>
  <si>
    <t>laboratoire de correction de l'audition</t>
  </si>
  <si>
    <t>Laboratoire de Dermocosmétique Active Docteur Pierre Ricaud</t>
  </si>
  <si>
    <t>LABORATOIRE DE DIFFUSION DE PRODUITS DE SANTE APPLIQUEE</t>
  </si>
  <si>
    <t>LABORATOIRE DE LA MER</t>
  </si>
  <si>
    <t>LABORATOIRE DENSMORE</t>
  </si>
  <si>
    <t>Laboratoire DERMSCAN</t>
  </si>
  <si>
    <t>LABORATOIRE DES GRANIONS</t>
  </si>
  <si>
    <t>LABORATOIRE DISSOLVUROL</t>
  </si>
  <si>
    <t>Laboratoire du Dermophil Indien</t>
  </si>
  <si>
    <t>LABORATOIRE EREMPHARMA</t>
  </si>
  <si>
    <t>LABORATOIRE FLORENCE VERJUS</t>
  </si>
  <si>
    <t>Laboratoire français du Fractionnement et des Biotechnologies</t>
  </si>
  <si>
    <t>Laboratoire GANDHOUR</t>
  </si>
  <si>
    <t>LABORATOIRE GLAXOSMITHKLINE</t>
  </si>
  <si>
    <t>Laboratoire HEPATOUM</t>
  </si>
  <si>
    <t>Laboratoire Innothera</t>
  </si>
  <si>
    <t>LABORATOIRE JALDES</t>
  </si>
  <si>
    <t>LABORATOIRE KCI MEDICAL</t>
  </si>
  <si>
    <t>Laboratoire Kreussler pharma</t>
  </si>
  <si>
    <t>laboratoire leblanc et associés</t>
  </si>
  <si>
    <t>LABORATOIRE MENE ET MOY</t>
  </si>
  <si>
    <t>Laboratoire MSD Chibret</t>
  </si>
  <si>
    <t>LABORATOIRE NOVEX PHARMA</t>
  </si>
  <si>
    <t>LABORATOIRE NUXE</t>
  </si>
  <si>
    <t>Laboratoire PEDIACT</t>
  </si>
  <si>
    <t>Laboratoire PHARMASTRA</t>
  </si>
  <si>
    <t>Laboratoire Protec'Som</t>
  </si>
  <si>
    <t>LABORATOIRE RENAUDIN</t>
  </si>
  <si>
    <t>Laboratoire SCIENCEX</t>
  </si>
  <si>
    <t>LABORATOIRE SOBER</t>
  </si>
  <si>
    <t>LABORATOIRE TETRA MEDICAL</t>
  </si>
  <si>
    <t>Laboratoire TRADIPHAR</t>
  </si>
  <si>
    <t>LABORATOIRE UNITHER</t>
  </si>
  <si>
    <t>LABORATOIRES ALCON</t>
  </si>
  <si>
    <t>LABORATOIRES ALTER</t>
  </si>
  <si>
    <t>LABORATOIRES ARION</t>
  </si>
  <si>
    <t>Laboratoires ARKOPHARMA</t>
  </si>
  <si>
    <t>Laboratoires AUVEX</t>
  </si>
  <si>
    <t>Laboratoires Bailleul</t>
  </si>
  <si>
    <t>Laboratoires BESINS INTERNATIONAL</t>
  </si>
  <si>
    <t>LABORATOIRES BOUCHARA - RECORDATI</t>
  </si>
  <si>
    <t>LABORATOIRES BROTHIER</t>
  </si>
  <si>
    <t>Laboratoires Carilène</t>
  </si>
  <si>
    <t>LABORATOIRES CHAIX ET DU MARAIS</t>
  </si>
  <si>
    <t>LABORATOIRES CLARINS</t>
  </si>
  <si>
    <t>LABORATOIRES COLOPLAST</t>
  </si>
  <si>
    <t>LABORATOIRES CONVATEC</t>
  </si>
  <si>
    <t>Laboratoires Crinex</t>
  </si>
  <si>
    <t>LABORATOIRES CTRS</t>
  </si>
  <si>
    <t>Laboratoires CYCLOPHARMA</t>
  </si>
  <si>
    <t>Laboratoires de Biologie Marine Daniel Jouvance</t>
  </si>
  <si>
    <t>Laboratoires de Biologie Végétale Yves Rocher</t>
  </si>
  <si>
    <t>Laboratoires DELBERT</t>
  </si>
  <si>
    <t>laboratoires dermatologiques d'Uriage</t>
  </si>
  <si>
    <t>Laboratoires des Réalisations Thérapeutiques ELERTE</t>
  </si>
  <si>
    <t>Laboratoires Doliage</t>
  </si>
  <si>
    <t>Laboratoires ETHYPHARM</t>
  </si>
  <si>
    <t>Laboratoires Expanscience</t>
  </si>
  <si>
    <t>LABORATOIRES GENEVRIER</t>
  </si>
  <si>
    <t>LABORATOIRES GERDA</t>
  </si>
  <si>
    <t>LABORATOIRES GILBERT</t>
  </si>
  <si>
    <t>LABORATOIRES GRIMBERG SA</t>
  </si>
  <si>
    <t>Laboratoires Grünenthal SAS</t>
  </si>
  <si>
    <t>Laboratoires INELDEA</t>
  </si>
  <si>
    <t>Laboratoires inneov SNC</t>
  </si>
  <si>
    <t>Laboratoires IPRAD PHARMA</t>
  </si>
  <si>
    <t>LABORATOIRES JOLLY-JATEL</t>
  </si>
  <si>
    <t>Laboratoires Juva Production</t>
  </si>
  <si>
    <t>Laboratoires Juva Santé</t>
  </si>
  <si>
    <t>LABORATOIRES JUVISE PHARMACEUTICALS</t>
  </si>
  <si>
    <t>LABORATOIRES LEHNING SAS</t>
  </si>
  <si>
    <t>Laboratoires Leurquin Mediolanum</t>
  </si>
  <si>
    <t>Laboratoires Lohmann &amp; Rauscher</t>
  </si>
  <si>
    <t>LABORATOIRES M&amp;L</t>
  </si>
  <si>
    <t>Laboratoires MAJORELLE</t>
  </si>
  <si>
    <t>LABORATOIRES MAYOLY SPINDLER</t>
  </si>
  <si>
    <t>Laboratoires Moulin Royal Cosmetics</t>
  </si>
  <si>
    <t>Laboratoires NEGMA</t>
  </si>
  <si>
    <t>LABORATOIRES NIGY</t>
  </si>
  <si>
    <t>LABORATOIRES NOREVA LED</t>
  </si>
  <si>
    <t>LABORATOIRES OMEGA PHARMA FRANCE</t>
  </si>
  <si>
    <t>Laboratoires PHARMA 2000</t>
  </si>
  <si>
    <t>LABORATOIRES PHARMACEUTIQUES DEXO</t>
  </si>
  <si>
    <t>LABORATOIRES PHARMY II</t>
  </si>
  <si>
    <t>Laboratoires PRED</t>
  </si>
  <si>
    <t>LABORATOIRES SUPER DIET</t>
  </si>
  <si>
    <t>Laboratoires SVR France</t>
  </si>
  <si>
    <t>Laboratoires TERUMO S.A</t>
  </si>
  <si>
    <t>Laboratoires THEA</t>
  </si>
  <si>
    <t>Laboratoires TONIPHARM SARL</t>
  </si>
  <si>
    <t>LABORATOIRES URGO</t>
  </si>
  <si>
    <t>Laboratoires URSAPHARM SAS</t>
  </si>
  <si>
    <t>LABORATORY IMPLANT MEDICAL DEVICE - LIMMED</t>
  </si>
  <si>
    <t>Labvoratoire CHAUVIN</t>
  </si>
  <si>
    <t>Lamidey Noury Medical</t>
  </si>
  <si>
    <t>larm-o-tec</t>
  </si>
  <si>
    <t>LARS</t>
  </si>
  <si>
    <t>LASER</t>
  </si>
  <si>
    <t>LASOL ROYAN</t>
  </si>
  <si>
    <t>LAUVAL</t>
  </si>
  <si>
    <t>LCA S.A.</t>
  </si>
  <si>
    <t>LDR Médical</t>
  </si>
  <si>
    <t>Leica Biosystems Nussloch GmbH</t>
  </si>
  <si>
    <t>Leica Microsystèmes SAS</t>
  </si>
  <si>
    <t>Leica Microsystems Inc.</t>
  </si>
  <si>
    <t>LeMaitre Vascular SAS</t>
  </si>
  <si>
    <t>LEN Médical</t>
  </si>
  <si>
    <t>LENTILLES SAS</t>
  </si>
  <si>
    <t>L'Entreprise Médicale</t>
  </si>
  <si>
    <t>LEO Pharma</t>
  </si>
  <si>
    <t>LES LABORATOIRES OSTEAL MEDICAL</t>
  </si>
  <si>
    <t>LES LABORATOIRES SERVIER</t>
  </si>
  <si>
    <t>LES SALONS DU PALAIS ROYAL SHISEIDO</t>
  </si>
  <si>
    <t>LFB BIOMANUFACTURING</t>
  </si>
  <si>
    <t>LFB BIOMEDICAMENTS</t>
  </si>
  <si>
    <t>LFB BIOTECHNOLOGIES</t>
  </si>
  <si>
    <t>LIFE PARTNERS EUROPE</t>
  </si>
  <si>
    <t>Life Technologies Corporation</t>
  </si>
  <si>
    <t>LIFE TECHNOLOGIES SAS</t>
  </si>
  <si>
    <t>LifeCell EMEA Limited</t>
  </si>
  <si>
    <t>Lifescan</t>
  </si>
  <si>
    <t>Lilly France SAS</t>
  </si>
  <si>
    <t>LIMA FRANCE</t>
  </si>
  <si>
    <t>LINDE FRANCE</t>
  </si>
  <si>
    <t>LINDE HOMECARE FRANCE SAS</t>
  </si>
  <si>
    <t>LION / SENECA FRANCE AUDIO</t>
  </si>
  <si>
    <t>Lipomed GmbH</t>
  </si>
  <si>
    <t>Listening Pharma</t>
  </si>
  <si>
    <t>LIVE ! BY GL EVENTS</t>
  </si>
  <si>
    <t>LKN MEDICAL SARL</t>
  </si>
  <si>
    <t>Lohmann &amp; Rauscher International GmbH &amp; Co KG</t>
  </si>
  <si>
    <t>LOL PHARMA</t>
  </si>
  <si>
    <t>LONGUEUR D'ONDES</t>
  </si>
  <si>
    <t>L'OREAL S.A.</t>
  </si>
  <si>
    <t>LPV</t>
  </si>
  <si>
    <t>LUCANE PHARMA</t>
  </si>
  <si>
    <t>LUCAS MEYER COSMETICS</t>
  </si>
  <si>
    <t>Lumenis Ltd.</t>
  </si>
  <si>
    <t>LUNDBECK SAS</t>
  </si>
  <si>
    <t>LV2</t>
  </si>
  <si>
    <t>LVL MEDICAL CENTRE EST</t>
  </si>
  <si>
    <t>LVL MEDICAL EST</t>
  </si>
  <si>
    <t>LVL MEDICAL GROUPE</t>
  </si>
  <si>
    <t>LVL MEDICAL OUEST</t>
  </si>
  <si>
    <t>LVL MEDICAL PARIS ET NORD</t>
  </si>
  <si>
    <t>LVL MEDICAL SUD</t>
  </si>
  <si>
    <t>LVL MEDICAL SUD OUEST</t>
  </si>
  <si>
    <t>LYON KLEBER SANTE</t>
  </si>
  <si>
    <t>M3 Global Research Ltd</t>
  </si>
  <si>
    <t>MACO PHARMA</t>
  </si>
  <si>
    <t>MACO PRODUCTIONS</t>
  </si>
  <si>
    <t>MALLINCKRODT FRANCE SARL</t>
  </si>
  <si>
    <t>MANTARAY</t>
  </si>
  <si>
    <t>MAPI SAS</t>
  </si>
  <si>
    <t>MAQUET SAS</t>
  </si>
  <si>
    <t>MARIE AMELIE LENOIR CONSULTING - VICTA CONSEIL</t>
  </si>
  <si>
    <t>MARINA</t>
  </si>
  <si>
    <t>mark'ennovy SARL</t>
  </si>
  <si>
    <t>MARKET VISION</t>
  </si>
  <si>
    <t>MARQUAT GENIE BIOMEDICAL</t>
  </si>
  <si>
    <t>MARQUE VERTE WELCOOP SANTE</t>
  </si>
  <si>
    <t>MASIMO</t>
  </si>
  <si>
    <t>MAST THERAPEUTICS</t>
  </si>
  <si>
    <t>Mathys Orthopédie</t>
  </si>
  <si>
    <t>Mauna Kea Technologies</t>
  </si>
  <si>
    <t>MAVALA FRANCE SA</t>
  </si>
  <si>
    <t>MCCANN HEALTHCARE</t>
  </si>
  <si>
    <t>MD HANDICAP ET SOINS</t>
  </si>
  <si>
    <t>MD ORTHO</t>
  </si>
  <si>
    <t>MDC-Partners</t>
  </si>
  <si>
    <t>Mdoloris Medical Systems</t>
  </si>
  <si>
    <t>MED OUEST</t>
  </si>
  <si>
    <t>MED PLANET</t>
  </si>
  <si>
    <t>med&amp;you</t>
  </si>
  <si>
    <t>MEDA PHARMA</t>
  </si>
  <si>
    <t>MEDAC SAS</t>
  </si>
  <si>
    <t>MEDACTA FRANCE</t>
  </si>
  <si>
    <t>MEDARTIS SARL</t>
  </si>
  <si>
    <t>MEDCARE</t>
  </si>
  <si>
    <t>medDigital</t>
  </si>
  <si>
    <t>Medela France Sarl</t>
  </si>
  <si>
    <t>M-Eden</t>
  </si>
  <si>
    <t>MEDEX</t>
  </si>
  <si>
    <t>MEDEXACT</t>
  </si>
  <si>
    <t>medi</t>
  </si>
  <si>
    <t>MEDI SYS</t>
  </si>
  <si>
    <t>Median Conseil</t>
  </si>
  <si>
    <t>MEDIAN Technologies</t>
  </si>
  <si>
    <t>MEDIATION CONSEIL SANTE</t>
  </si>
  <si>
    <t>MEDIBOUM</t>
  </si>
  <si>
    <t>MEDIC CENTRE EQUIPEMENT</t>
  </si>
  <si>
    <t>MEDIC CENTRE INDUSTRIE</t>
  </si>
  <si>
    <t>MEDICAL AXÃˆS</t>
  </si>
  <si>
    <t>MEDICAL BEL AIR</t>
  </si>
  <si>
    <t>Medical Eye Tec</t>
  </si>
  <si>
    <t>MEDICAL IMPLANTS</t>
  </si>
  <si>
    <t>MEDICAL INNOVATION DEVELOPPEMENT</t>
  </si>
  <si>
    <t>Medicalo2</t>
  </si>
  <si>
    <t>Medicals International (Off-Shore) SARL</t>
  </si>
  <si>
    <t>Medicare_HTM</t>
  </si>
  <si>
    <t>MEDICO FRANCE</t>
  </si>
  <si>
    <t>MEDICONSEIL</t>
  </si>
  <si>
    <t>MEDICREA Europe Francophone</t>
  </si>
  <si>
    <t>MEDICREA INTERNATIONAL</t>
  </si>
  <si>
    <t>Medicys Limited</t>
  </si>
  <si>
    <t>Médi-Fav</t>
  </si>
  <si>
    <t>MEDIKEA</t>
  </si>
  <si>
    <t>MEDIMARK EUROPE SARL</t>
  </si>
  <si>
    <t>MEDIOUTREMER</t>
  </si>
  <si>
    <t>MEDIPREMA</t>
  </si>
  <si>
    <t>MEDISPORT</t>
  </si>
  <si>
    <t>MEDITEX</t>
  </si>
  <si>
    <t>MEDITOR</t>
  </si>
  <si>
    <t>MEDIVAL OUTRE-MER</t>
  </si>
  <si>
    <t>Mediwound Germany GmbH</t>
  </si>
  <si>
    <t>Medline Assembly France SAS</t>
  </si>
  <si>
    <t>Medline International France SAS</t>
  </si>
  <si>
    <t>Medtech</t>
  </si>
  <si>
    <t>MEDTRONIC France S.A.S</t>
  </si>
  <si>
    <t>MEDUSIMS</t>
  </si>
  <si>
    <t>medwork France</t>
  </si>
  <si>
    <t>MEGA DENTAL SAS</t>
  </si>
  <si>
    <t>MELISANA</t>
  </si>
  <si>
    <t>MENARINI FRANCE</t>
  </si>
  <si>
    <t>MENETRIER NARD SAS</t>
  </si>
  <si>
    <t>MENICON SAS</t>
  </si>
  <si>
    <t>MENIX GROUP</t>
  </si>
  <si>
    <t>Merck Medication Familiale</t>
  </si>
  <si>
    <t>MERCK SANTE</t>
  </si>
  <si>
    <t>MERCK SERONO</t>
  </si>
  <si>
    <t>Mérieux Université</t>
  </si>
  <si>
    <t>Merit Medical Asia Co., Ltd</t>
  </si>
  <si>
    <t>Merit Medical France</t>
  </si>
  <si>
    <t>Merit Medical Netherlands</t>
  </si>
  <si>
    <t>Merit Medical Systems, Inc.</t>
  </si>
  <si>
    <t>MERZ PHARMA France</t>
  </si>
  <si>
    <t>MERZ PHARMACEUTICALS GmbH</t>
  </si>
  <si>
    <t>MESSER FRANCE</t>
  </si>
  <si>
    <t>MICROGENICS GmbH</t>
  </si>
  <si>
    <t>MICRO-MEGA</t>
  </si>
  <si>
    <t>MICROPORT ORTHOPEDICS</t>
  </si>
  <si>
    <t>MICROVAL</t>
  </si>
  <si>
    <t>MicroVention Europe</t>
  </si>
  <si>
    <t>MicroVention Inc.</t>
  </si>
  <si>
    <t>MIELE SAS</t>
  </si>
  <si>
    <t>MILLWARD BROWN</t>
  </si>
  <si>
    <t>MINMAXMEDICAL</t>
  </si>
  <si>
    <t>MINVASYS</t>
  </si>
  <si>
    <t>ML2S</t>
  </si>
  <si>
    <t>Mobidiag Oy</t>
  </si>
  <si>
    <t>Modérateur Ministère de la Santé</t>
  </si>
  <si>
    <t>Molnlycke Health Care</t>
  </si>
  <si>
    <t>MONATH ELECTRONIC SARL</t>
  </si>
  <si>
    <t>MON-EVENT.COM</t>
  </si>
  <si>
    <t>MORIA S.A.</t>
  </si>
  <si>
    <t>MSD France</t>
  </si>
  <si>
    <t>MULTALER &amp; CIE</t>
  </si>
  <si>
    <t>MUNDIPHARMA</t>
  </si>
  <si>
    <t>MV3 SAS</t>
  </si>
  <si>
    <t>MYLAN MEDICAL SAS</t>
  </si>
  <si>
    <t>MYLAN SAS</t>
  </si>
  <si>
    <t>NANOBIOTIX S.A.</t>
  </si>
  <si>
    <t>Nanosonics Limite</t>
  </si>
  <si>
    <t>Nanostring Technologies, Inc</t>
  </si>
  <si>
    <t>NEOS</t>
  </si>
  <si>
    <t>NEOSTEO</t>
  </si>
  <si>
    <t>NEOVACS</t>
  </si>
  <si>
    <t>Nestlé Clinical Nutrition</t>
  </si>
  <si>
    <t>NESTLE HOMECARE</t>
  </si>
  <si>
    <t>Netika SA</t>
  </si>
  <si>
    <t>NEURAVI LIMITED</t>
  </si>
  <si>
    <t>NEURELEC</t>
  </si>
  <si>
    <t>NEURELEC MAROC</t>
  </si>
  <si>
    <t>NEWCLIP INTERNATIONAL</t>
  </si>
  <si>
    <t>NEWCLIP TECHNICS</t>
  </si>
  <si>
    <t>Newdeal</t>
  </si>
  <si>
    <t>NEXMED PHARMA</t>
  </si>
  <si>
    <t>NICHROMINOX</t>
  </si>
  <si>
    <t>NICOX</t>
  </si>
  <si>
    <t>NIDEK SA</t>
  </si>
  <si>
    <t>NIHON KOHDEN</t>
  </si>
  <si>
    <t>nile</t>
  </si>
  <si>
    <t>NIPRO FRANCE</t>
  </si>
  <si>
    <t>NOBEL BIOCARE FRANCE SAS</t>
  </si>
  <si>
    <t>Nobel Biocare Russia LLC</t>
  </si>
  <si>
    <t>Nobel Biocare Services AG</t>
  </si>
  <si>
    <t>Nobel Biocare USA LLC</t>
  </si>
  <si>
    <t>NODEA MEDICAL</t>
  </si>
  <si>
    <t>NORAKER</t>
  </si>
  <si>
    <t>NORD IMPLANT</t>
  </si>
  <si>
    <t>NORDIC PHARMA SAS</t>
  </si>
  <si>
    <t>Nordic Pharma</t>
  </si>
  <si>
    <t>NordiMED ApS</t>
  </si>
  <si>
    <t>NORGINE PHARMA</t>
  </si>
  <si>
    <t>Nouveal</t>
  </si>
  <si>
    <t>NOVARTIS PHARMA SAS</t>
  </si>
  <si>
    <t>NOVARTIS SANTE FAMILIALE SAS</t>
  </si>
  <si>
    <t>NOVARTIS VACCINES AND DIAGNOSTICS SAS</t>
  </si>
  <si>
    <t>NOVASTEP</t>
  </si>
  <si>
    <t>NOVATECH SA</t>
  </si>
  <si>
    <t>NOVATEST</t>
  </si>
  <si>
    <t>NOVILOIRE</t>
  </si>
  <si>
    <t>NOVO NORDISK</t>
  </si>
  <si>
    <t>NPS PHARMA FRANCE</t>
  </si>
  <si>
    <t>NPS Pharma Holdings Limited</t>
  </si>
  <si>
    <t>NPS Pharma UK Limited</t>
  </si>
  <si>
    <t>NUTRICIA Nutrition Clinique</t>
  </si>
  <si>
    <t>NUTRIMEDIA</t>
  </si>
  <si>
    <t>NxStage Medical, Inc.</t>
  </si>
  <si>
    <t>OBJECTIF PHARMA</t>
  </si>
  <si>
    <t>OBL</t>
  </si>
  <si>
    <t>Occurrence Healthcare</t>
  </si>
  <si>
    <t>OCEAN TERRE BIOTECHNOLOGIE</t>
  </si>
  <si>
    <t>Oceana Therapeutics, Ltd.</t>
  </si>
  <si>
    <t>Oceanide</t>
  </si>
  <si>
    <t>OCP REPARTITION</t>
  </si>
  <si>
    <t>Octapharma AG - Switzerland</t>
  </si>
  <si>
    <t>Octapharma France</t>
  </si>
  <si>
    <t>OLEA MEDICAL S.A</t>
  </si>
  <si>
    <t>Olympus Biotech International</t>
  </si>
  <si>
    <t>Olympus Biotech International Europe</t>
  </si>
  <si>
    <t>OLYMPUS CORPORATION</t>
  </si>
  <si>
    <t>OLYMPUS EUROPA SE &amp; CO. KG</t>
  </si>
  <si>
    <t>OLYMPUS France SAS</t>
  </si>
  <si>
    <t>OMNIS MEDICA</t>
  </si>
  <si>
    <t>OMR Globus</t>
  </si>
  <si>
    <t>Omron Santé France</t>
  </si>
  <si>
    <t>ONCommit</t>
  </si>
  <si>
    <t>ONIRIS</t>
  </si>
  <si>
    <t>ONXEO</t>
  </si>
  <si>
    <t>OPHTACOM</t>
  </si>
  <si>
    <t>Ophta-France SA</t>
  </si>
  <si>
    <t>Ophtalmic Compagnie</t>
  </si>
  <si>
    <t>OPIA TECHNOLOGIES</t>
  </si>
  <si>
    <t>OptiMed SARL</t>
  </si>
  <si>
    <t>OPTIQUE E'CAUX</t>
  </si>
  <si>
    <t>OPTIQUE MENIVAL</t>
  </si>
  <si>
    <t>optique sebastopol</t>
  </si>
  <si>
    <t>Orexigen Therapeutics Ireland Limited</t>
  </si>
  <si>
    <t>Orexigen Therapeutics, Inc.</t>
  </si>
  <si>
    <t>ORGENTEC SAS</t>
  </si>
  <si>
    <t>ORIGIO France</t>
  </si>
  <si>
    <t>Orion Corporation Orion Pharma</t>
  </si>
  <si>
    <t>ORION Santé</t>
  </si>
  <si>
    <t>ORLANE</t>
  </si>
  <si>
    <t>ORMCO FRANCE SAS</t>
  </si>
  <si>
    <t>ORMIHL DANET</t>
  </si>
  <si>
    <t>Orphan Europe</t>
  </si>
  <si>
    <t>Orphan Synergy Europe - Pharma</t>
  </si>
  <si>
    <t>OrpheliPharm</t>
  </si>
  <si>
    <t>ORTHO CLINICAL DIAGNOSTICS France</t>
  </si>
  <si>
    <t>ORTHO CONCEPT</t>
  </si>
  <si>
    <t>ORTHO JET</t>
  </si>
  <si>
    <t>ortho medic</t>
  </si>
  <si>
    <t>Ortho Union</t>
  </si>
  <si>
    <t>ORTHO.POUHAER</t>
  </si>
  <si>
    <t>Ortho-Clinical Diagnostics France</t>
  </si>
  <si>
    <t>Orthofix S.r.l.</t>
  </si>
  <si>
    <t>ORTHOFIX SA</t>
  </si>
  <si>
    <t>ORTHOPAEDIC &amp; SPINE DEVELOPMENT (OSD)</t>
  </si>
  <si>
    <t>ORTHOPLUS</t>
  </si>
  <si>
    <t>OrthoZ</t>
  </si>
  <si>
    <t>Oséus</t>
  </si>
  <si>
    <t>OST DEVELOPPEMENT</t>
  </si>
  <si>
    <t>OSTEOMED</t>
  </si>
  <si>
    <t>OSTESYS</t>
  </si>
  <si>
    <t>OTICON MEDICAL</t>
  </si>
  <si>
    <t>OTR3</t>
  </si>
  <si>
    <t>Otsuka Novel Products GmbH</t>
  </si>
  <si>
    <t>Otsuka Pharmaceutical France SAS</t>
  </si>
  <si>
    <t>OTTO BOCK FRANCE SNC</t>
  </si>
  <si>
    <t>Ouïe Fine</t>
  </si>
  <si>
    <t>OVERCOME</t>
  </si>
  <si>
    <t>OWEN MUMFORD</t>
  </si>
  <si>
    <t>OXOID</t>
  </si>
  <si>
    <t>OXYPHARM</t>
  </si>
  <si>
    <t>OXYVIE S.A.S</t>
  </si>
  <si>
    <t>P\S\L Group France S.A. R. L.</t>
  </si>
  <si>
    <t>P\S\L Group Services</t>
  </si>
  <si>
    <t>PACKAGE</t>
  </si>
  <si>
    <t>PALL FRANCE</t>
  </si>
  <si>
    <t>PALLIEZ OPTIQUE</t>
  </si>
  <si>
    <t>PALO ALTOURS</t>
  </si>
  <si>
    <t>PANPHARMA</t>
  </si>
  <si>
    <t>Pa-pri-K</t>
  </si>
  <si>
    <t>PAREXEL International</t>
  </si>
  <si>
    <t>PARIS KLEBER SANTE</t>
  </si>
  <si>
    <t>PASCALEO</t>
  </si>
  <si>
    <t>PAUL HARTMANN SA</t>
  </si>
  <si>
    <t>PDL ORTHO</t>
  </si>
  <si>
    <t>PECH CERCIAT</t>
  </si>
  <si>
    <t>PEGASE</t>
  </si>
  <si>
    <t>PENTAX MEDICAL</t>
  </si>
  <si>
    <t>Penumbra, Inc.</t>
  </si>
  <si>
    <t>PERF NUT ASSISTANCE ILE DE FRANCE</t>
  </si>
  <si>
    <t>PERF NUT ASSISTANCE LANGUEDOC ROUSSILLON</t>
  </si>
  <si>
    <t>PERF NUT ASSISTANCE MIDI PYRENEES</t>
  </si>
  <si>
    <t>PERF NUT ASSISTANCE NORD</t>
  </si>
  <si>
    <t>PERF NUT ASSISTANCE SUD EST</t>
  </si>
  <si>
    <t>PERF.U.LOR GROUPE</t>
  </si>
  <si>
    <t>PERFORMANCE COMMUNICATION PHARMA</t>
  </si>
  <si>
    <t>PERF-R</t>
  </si>
  <si>
    <t>perkinElmer</t>
  </si>
  <si>
    <t>PEROUSE MEDICAL</t>
  </si>
  <si>
    <t>PEROUSE PLASTIE</t>
  </si>
  <si>
    <t>PERRIER SURDITE ANNECY SAS</t>
  </si>
  <si>
    <t>PETERS SURGICAL</t>
  </si>
  <si>
    <t>PETNET Solutions SAS</t>
  </si>
  <si>
    <t>PFIZER INTERNATIONAL OPERATIONS</t>
  </si>
  <si>
    <t>Pfizer</t>
  </si>
  <si>
    <t>PFIZER PFE FRANCE</t>
  </si>
  <si>
    <t>PFIZER SANTE FAMILIALE</t>
  </si>
  <si>
    <t>PFIZER SAS</t>
  </si>
  <si>
    <t>PFM MEDICAL FRANCE</t>
  </si>
  <si>
    <t>PGRD</t>
  </si>
  <si>
    <t>PHADIA GmbH</t>
  </si>
  <si>
    <t>PHADIA NV/SA</t>
  </si>
  <si>
    <t>PHADIA SAS</t>
  </si>
  <si>
    <t>PHARMA DOM</t>
  </si>
  <si>
    <t>PHARMA MAR S.A.R.L.</t>
  </si>
  <si>
    <t>Pharma Services</t>
  </si>
  <si>
    <t>Pharmacie du Tholon</t>
  </si>
  <si>
    <t>pharmacie ramberti</t>
  </si>
  <si>
    <t>PHARMACTIV DISTRIBUTION</t>
  </si>
  <si>
    <t>PHARMATHERA</t>
  </si>
  <si>
    <t>Pharm-Olam International SPRL</t>
  </si>
  <si>
    <t>PHASE 5 Editions médicales</t>
  </si>
  <si>
    <t>PHENIX CARDIOLOGIE</t>
  </si>
  <si>
    <t>PHILIPS FRANCE</t>
  </si>
  <si>
    <t>Philips France Commercial</t>
  </si>
  <si>
    <t>PHOCEENNE D'ORTHOPEDIE</t>
  </si>
  <si>
    <t>PHOENIX PHARMA</t>
  </si>
  <si>
    <t>PHONAK FRANCE</t>
  </si>
  <si>
    <t>PhoneResearch</t>
  </si>
  <si>
    <t>PHYDATA</t>
  </si>
  <si>
    <t>PHYSIDIA</t>
  </si>
  <si>
    <t>Physiol</t>
  </si>
  <si>
    <t>PHYSIOL FRANCE</t>
  </si>
  <si>
    <t>PHYSIOMED</t>
  </si>
  <si>
    <t>PHYTOCOM</t>
  </si>
  <si>
    <t>Pierre Fabre Dermo-Cosmétique</t>
  </si>
  <si>
    <t>PIERRE FABRE MEDICAMENT</t>
  </si>
  <si>
    <t>PIERRE FABRE SA</t>
  </si>
  <si>
    <t>PLASMA SURGICAL SARL</t>
  </si>
  <si>
    <t>PneumRx Ltd.</t>
  </si>
  <si>
    <t>POLARIS MANAGEMENT</t>
  </si>
  <si>
    <t>PolyNovo Biomaterials Pty Ltd</t>
  </si>
  <si>
    <t>Porte de l'audition</t>
  </si>
  <si>
    <t>POURET MEDICAL</t>
  </si>
  <si>
    <t>PPD FRANCE SAS</t>
  </si>
  <si>
    <t>PR EDITIONS SAS</t>
  </si>
  <si>
    <t>PRA</t>
  </si>
  <si>
    <t>PRECIPHAR</t>
  </si>
  <si>
    <t>Premier Research</t>
  </si>
  <si>
    <t>PRESSE &amp; PAPIERS</t>
  </si>
  <si>
    <t>prevor</t>
  </si>
  <si>
    <t>Primax</t>
  </si>
  <si>
    <t>PRIORITIS</t>
  </si>
  <si>
    <t>PRIVIUM MEDICAL</t>
  </si>
  <si>
    <t>PROBACE MEDITEC</t>
  </si>
  <si>
    <t>PROBACE VAR</t>
  </si>
  <si>
    <t>PROBIONOV</t>
  </si>
  <si>
    <t>PROCLAIM</t>
  </si>
  <si>
    <t>PROCTER &amp; GAMBLE FRANCE</t>
  </si>
  <si>
    <t>PROCTER &amp; GAMBLE PHARMACEUTICALS FRANCE</t>
  </si>
  <si>
    <t>PRODAREV</t>
  </si>
  <si>
    <t>PRODIS</t>
  </si>
  <si>
    <t>Prodition</t>
  </si>
  <si>
    <t>PRODUITS DENTAIRES PIERRE ROLLAND</t>
  </si>
  <si>
    <t>PROFIL ORTHOPEDIE</t>
  </si>
  <si>
    <t>PROMOGEN</t>
  </si>
  <si>
    <t>PROMONET PROMEDICAL</t>
  </si>
  <si>
    <t>PROSTEEL</t>
  </si>
  <si>
    <t>ProStrakan Pharma</t>
  </si>
  <si>
    <t>PROTHEOS INDUSTRIE</t>
  </si>
  <si>
    <t>PROTHEOS OUEST</t>
  </si>
  <si>
    <t>PROTHEOS SA</t>
  </si>
  <si>
    <t>PROXILIO</t>
  </si>
  <si>
    <t>PSI CRO AG</t>
  </si>
  <si>
    <t>PSI CRO FRANCE</t>
  </si>
  <si>
    <t>PTC THERAPEUTICS  INTERNATIONAL LIMITED</t>
  </si>
  <si>
    <t>PTC Therapeutics France SAS</t>
  </si>
  <si>
    <t>Publicis Consultants France</t>
  </si>
  <si>
    <t>PUBLICIS LIFE BRANDS</t>
  </si>
  <si>
    <t>Pulmonx International SARL</t>
  </si>
  <si>
    <t>PURESSENTIEL</t>
  </si>
  <si>
    <t>Qiagen France SAS</t>
  </si>
  <si>
    <t>QIAGEN Marseille S.A</t>
  </si>
  <si>
    <t>QUALEES</t>
  </si>
  <si>
    <t>Qualitative &amp; Quantitative Fieldwork Services</t>
  </si>
  <si>
    <t>QualWorld</t>
  </si>
  <si>
    <t>QUANTEL MEDICAL</t>
  </si>
  <si>
    <t>QUERYO MEDICAL SAS</t>
  </si>
  <si>
    <t>QUINTILES BENEFIT FRANCE SNC</t>
  </si>
  <si>
    <t>RADENKOVIC SACHA</t>
  </si>
  <si>
    <t>RADIANTE</t>
  </si>
  <si>
    <t>RADIOMETER SAS</t>
  </si>
  <si>
    <t>RANBAXY PHARMACIE GENERIQUES</t>
  </si>
  <si>
    <t>RAPTOR PHARMACEUTICALS FRANCE</t>
  </si>
  <si>
    <t>RB Pharmaceuticals France</t>
  </si>
  <si>
    <t>rc - research &amp; consulting GmbH</t>
  </si>
  <si>
    <t>Reckitt Benckiser France</t>
  </si>
  <si>
    <t>Reckitt Benckiser Healthcare France</t>
  </si>
  <si>
    <t>Reckitt Benckiser SLOUGH</t>
  </si>
  <si>
    <t>Regeneron Pharmaceuticals, Inc.</t>
  </si>
  <si>
    <t>Regeneron Pharma</t>
  </si>
  <si>
    <t>REGULUS THERAPEUTICS INC.</t>
  </si>
  <si>
    <t>RE-IMAGINE Health Agency</t>
  </si>
  <si>
    <t>Renishaw Mayfield</t>
  </si>
  <si>
    <t>RESAL</t>
  </si>
  <si>
    <t>RESEARCH NOW SAS</t>
  </si>
  <si>
    <t>RESMED SAS</t>
  </si>
  <si>
    <t>RESPI'SANTE</t>
  </si>
  <si>
    <t>ReVision Optics</t>
  </si>
  <si>
    <t>REVOL-BUISSON</t>
  </si>
  <si>
    <t>RICHARD FRERES</t>
  </si>
  <si>
    <t>Richard SIMON</t>
  </si>
  <si>
    <t>RIVORTHO</t>
  </si>
  <si>
    <t>RMO EUROPE</t>
  </si>
  <si>
    <t>RNP SANTE</t>
  </si>
  <si>
    <t>ROCHE DIABETES CARE FRANCE</t>
  </si>
  <si>
    <t>ROCHE DIAGNOSTICS FRANCE</t>
  </si>
  <si>
    <t>Roche Diagnostics GmbH</t>
  </si>
  <si>
    <t>Roche Diagnostics International Ltd</t>
  </si>
  <si>
    <t>Roche Diagnostics Operations, Inc.</t>
  </si>
  <si>
    <t>Roche Products (Pty) Ltd South Africa</t>
  </si>
  <si>
    <t>ROCHE SAS</t>
  </si>
  <si>
    <t>Roche</t>
  </si>
  <si>
    <t>Rodenstock France</t>
  </si>
  <si>
    <t>RONIN Corporation</t>
  </si>
  <si>
    <t>ROTTAPHARM SAS</t>
  </si>
  <si>
    <t>R-Squared Services and Solutions, Inc.</t>
  </si>
  <si>
    <t>R'SUD MEDICAL</t>
  </si>
  <si>
    <t>RTI SURGICAL</t>
  </si>
  <si>
    <t>RUNESCENCE</t>
  </si>
  <si>
    <t>S.O.S M.A.D</t>
  </si>
  <si>
    <t>S.O.S OXYGENE ILE DE France</t>
  </si>
  <si>
    <t>S.O.S OXYGENE SUD</t>
  </si>
  <si>
    <t>S.O.S. OXYGENE ATLANTIQUE</t>
  </si>
  <si>
    <t>S.O.S. OXYGENE BRETAGNE</t>
  </si>
  <si>
    <t>S.O.S. OXYGENE GARONNE</t>
  </si>
  <si>
    <t>S.O.S. OXYGENE GRAND OUEST</t>
  </si>
  <si>
    <t>S.O.S. OXYGENE NORMANDIE</t>
  </si>
  <si>
    <t>S.O.S. OXYGENE SUD</t>
  </si>
  <si>
    <t>S2A SANTE ILE DE FRANCE</t>
  </si>
  <si>
    <t>SA CERP BRETAGNE ATLANTIQUE</t>
  </si>
  <si>
    <t>SA J &amp; B FRANCOIS</t>
  </si>
  <si>
    <t>SA LANDANGER</t>
  </si>
  <si>
    <t>SADIR ASSISTANCE</t>
  </si>
  <si>
    <t>SAFE ORTHOPAEDICS</t>
  </si>
  <si>
    <t>SAFIR DENTAIRE</t>
  </si>
  <si>
    <t>Sage Products LLC</t>
  </si>
  <si>
    <t>SALESWAY</t>
  </si>
  <si>
    <t>Salix Pharmaceuticals, Inc.</t>
  </si>
  <si>
    <t>SAM TECHNI-PHARMA</t>
  </si>
  <si>
    <t>SAMSUNG ELECTRONICS FRANCE</t>
  </si>
  <si>
    <t>SANDOZ</t>
  </si>
  <si>
    <t>SANOFI AVENTIS FRANCE</t>
  </si>
  <si>
    <t>SANOFI CHIMIE</t>
  </si>
  <si>
    <t>SANOFI PASTEUR</t>
  </si>
  <si>
    <t>SANOFI PASTEUR MSD SNC</t>
  </si>
  <si>
    <t>SANOFI WINTHROP INDUSTRIE</t>
  </si>
  <si>
    <t>SANOFI-AVENTIS GROUPE</t>
  </si>
  <si>
    <t>SANOFI-AVENTIS RECHERCHE &amp; DEVELOPPEMENT</t>
  </si>
  <si>
    <t>SANOTEK</t>
  </si>
  <si>
    <t>SANTE PLUS</t>
  </si>
  <si>
    <t>Santelynes</t>
  </si>
  <si>
    <t>SANTELYS ASSOCIATION</t>
  </si>
  <si>
    <t>SANTEN</t>
  </si>
  <si>
    <t>SANTEO</t>
  </si>
  <si>
    <t>SARL ACIO</t>
  </si>
  <si>
    <t>SARL ACOUSTIQUE ALBIGEOISE</t>
  </si>
  <si>
    <t>SARL ALLIANCESOINS</t>
  </si>
  <si>
    <t>SARL ASTRIAD</t>
  </si>
  <si>
    <t>sarl ATLANTIQUE PERFUSION</t>
  </si>
  <si>
    <t>SARL AUDIO EISENHOWER</t>
  </si>
  <si>
    <t>SARL AUDIO.V</t>
  </si>
  <si>
    <t>Sarl Audioptique Conseil</t>
  </si>
  <si>
    <t>SARL AUDITION AQUITAINE</t>
  </si>
  <si>
    <t>SARL AUDITION JUTIER PIRON</t>
  </si>
  <si>
    <t>SARL AUNIS AUDITION</t>
  </si>
  <si>
    <t>SARL AURISSIMANS</t>
  </si>
  <si>
    <t>SARL AURISSIMO</t>
  </si>
  <si>
    <t>SARL BALLAN AUDITION</t>
  </si>
  <si>
    <t>SARL BRIVE AUDITION</t>
  </si>
  <si>
    <t>SARL CENTRE DE L AUDITION</t>
  </si>
  <si>
    <t>SARL Centre Val de Loire Audition</t>
  </si>
  <si>
    <t>SARL CLAUDE EMARD</t>
  </si>
  <si>
    <t>sarl conseil medico technique</t>
  </si>
  <si>
    <t>SARL DLMEDICAL</t>
  </si>
  <si>
    <t>SARL DOMORTHO</t>
  </si>
  <si>
    <t>SARL ETS M GRANDET</t>
  </si>
  <si>
    <t>SARL GROUSEAU</t>
  </si>
  <si>
    <t>SARL LABORATOIRE DUPONT</t>
  </si>
  <si>
    <t>SARL LABORATOIRE LEMOINE AUDITION</t>
  </si>
  <si>
    <t>SARL LABORATOIRE MICHAEL BERTOUX</t>
  </si>
  <si>
    <t>SARL LAUBEN</t>
  </si>
  <si>
    <t>SARL LE STRAT</t>
  </si>
  <si>
    <t>SARL LES MOUETTES OPTIQUE</t>
  </si>
  <si>
    <t>SARL LOMACO</t>
  </si>
  <si>
    <t>SARL L'OREILLETTE DU MANS</t>
  </si>
  <si>
    <t>SARL LUNODIA</t>
  </si>
  <si>
    <t>sarl msdcp</t>
  </si>
  <si>
    <t>SARL NIVOLET AUDITION</t>
  </si>
  <si>
    <t>sarl optique audioprotheses roussarie</t>
  </si>
  <si>
    <t>sarl optique mesnard</t>
  </si>
  <si>
    <t>sarl optique mesnard auchy</t>
  </si>
  <si>
    <t>SARL ORLEANS AUDIOPROTHESE</t>
  </si>
  <si>
    <t>SARL OXY-PERF</t>
  </si>
  <si>
    <t>SARL PACIMED</t>
  </si>
  <si>
    <t>Sarl Parapharm France</t>
  </si>
  <si>
    <t>SARL PEFD</t>
  </si>
  <si>
    <t>SARL PROTHYS</t>
  </si>
  <si>
    <t>SARL SOPHILMED</t>
  </si>
  <si>
    <t>SARL SOPHILMED LENS</t>
  </si>
  <si>
    <t>SAS ALLIANCE MEDICALE SERVICES</t>
  </si>
  <si>
    <t>SAS AUDITION EXPERT</t>
  </si>
  <si>
    <t>SAS BIOVAS</t>
  </si>
  <si>
    <t>SAS Esprit d'Ethique</t>
  </si>
  <si>
    <t>SAS IOVIE</t>
  </si>
  <si>
    <t>SAS LABORATOIRES VIVACY</t>
  </si>
  <si>
    <t>SAS OPTIQUE SURDITE DESNOUES</t>
  </si>
  <si>
    <t>SAS ORTHO OUEST</t>
  </si>
  <si>
    <t>SATELEC SAS</t>
  </si>
  <si>
    <t>SBM</t>
  </si>
  <si>
    <t>Schering-Plough</t>
  </si>
  <si>
    <t>SCHEU DENTAL FRANCE</t>
  </si>
  <si>
    <t>Schulke France SARL</t>
  </si>
  <si>
    <t>SCHWA-MEDICO FRANCE</t>
  </si>
  <si>
    <t>SCIENCE ET MEDECINE</t>
  </si>
  <si>
    <t>SCIENT'X SAS</t>
  </si>
  <si>
    <t>Scope International France</t>
  </si>
  <si>
    <t>SCORPION</t>
  </si>
  <si>
    <t>SDC SOCIETE DES CENDRES</t>
  </si>
  <si>
    <t>SDI Dental Limited</t>
  </si>
  <si>
    <t>SEBAC</t>
  </si>
  <si>
    <t>Sebia</t>
  </si>
  <si>
    <t>Second Stage Pharma</t>
  </si>
  <si>
    <t>SEDOMA</t>
  </si>
  <si>
    <t>SEFAM</t>
  </si>
  <si>
    <t>Segmedica</t>
  </si>
  <si>
    <t>Selarl Pharmacie Panonnaise</t>
  </si>
  <si>
    <t>SELAS PHARMACIE DE LA REPUBLIQUE</t>
  </si>
  <si>
    <t>SEMES</t>
  </si>
  <si>
    <t>SENDAL FRANCE</t>
  </si>
  <si>
    <t>SEPRODOM ANTILLES</t>
  </si>
  <si>
    <t>SEPRODOM REUNION</t>
  </si>
  <si>
    <t>SEPROPHARM INTERNATIONAL</t>
  </si>
  <si>
    <t>SEPTODONT SAS</t>
  </si>
  <si>
    <t>Sequent Medical GmbH</t>
  </si>
  <si>
    <t>Sequent Medical Inc.</t>
  </si>
  <si>
    <t>SERB</t>
  </si>
  <si>
    <t>SERF</t>
  </si>
  <si>
    <t>SERF EXTREMITY</t>
  </si>
  <si>
    <t>Serial Creative</t>
  </si>
  <si>
    <t>SESC</t>
  </si>
  <si>
    <t>SETMI</t>
  </si>
  <si>
    <t>SGP AUDIO</t>
  </si>
  <si>
    <t>SHAMIR FRANCE SARL</t>
  </si>
  <si>
    <t>SHIRE France S.A.</t>
  </si>
  <si>
    <t>SHISEIDO INTERNATIONAL FRANCE SIF</t>
  </si>
  <si>
    <t>SHOCKWAVE MEDICAL INC.</t>
  </si>
  <si>
    <t>SIEMENS AUDIOLOGIE</t>
  </si>
  <si>
    <t>Siemens Healthcare Diagnostics SAS</t>
  </si>
  <si>
    <t>SIEMENS HEALTHCARE SAS</t>
  </si>
  <si>
    <t>SIEMENS SAS</t>
  </si>
  <si>
    <t>Sigma-tau France</t>
  </si>
  <si>
    <t>SIGVARIS</t>
  </si>
  <si>
    <t>Simon-Kucher &amp; Partners</t>
  </si>
  <si>
    <t>Simpson Carpenter</t>
  </si>
  <si>
    <t>SINCLAIR PHARMA</t>
  </si>
  <si>
    <t>Sinclair pharmaceuticals limited french branch</t>
  </si>
  <si>
    <t>SIRONA DENTAL SYSTEMS SAS</t>
  </si>
  <si>
    <t>Sirtex Medical Europe GmbH</t>
  </si>
  <si>
    <t>SKY CONSULTING</t>
  </si>
  <si>
    <t>SM EUROPE</t>
  </si>
  <si>
    <t>Small Bone Innovations International SAS</t>
  </si>
  <si>
    <t>Smartsanté Gestion</t>
  </si>
  <si>
    <t>Smith &amp; Nephew FZE</t>
  </si>
  <si>
    <t>Smith &amp; Nephew Inc.</t>
  </si>
  <si>
    <t>Smith &amp; Nephew Orthopaedics AG</t>
  </si>
  <si>
    <t>Smith &amp; Nephew Orthopaedics France SAS</t>
  </si>
  <si>
    <t>Smith &amp; Nephew S.A.S.</t>
  </si>
  <si>
    <t>Smith &amp; Nephew UK Limited</t>
  </si>
  <si>
    <t>Smith &amp; Nephew US - Ortho</t>
  </si>
  <si>
    <t>Smith &amp; Nephew, Inc. Recon</t>
  </si>
  <si>
    <t>SMITHS MEDICAL FRANCE</t>
  </si>
  <si>
    <t>SNC LCA de NICE</t>
  </si>
  <si>
    <t>Sociable Data Ltd</t>
  </si>
  <si>
    <t>SOCIETE CARIBEENNE DE L'AUDITION</t>
  </si>
  <si>
    <t>Société des gaz industriels de la Guadeloupe</t>
  </si>
  <si>
    <t>Société Française de Cardiologie</t>
  </si>
  <si>
    <t>SOCIETE FRANCAISE D'ORTHOPEDIE</t>
  </si>
  <si>
    <t>Société Guyanaise de l'Air Liquide</t>
  </si>
  <si>
    <t>Société Martiniquaise de l'Air Liquide</t>
  </si>
  <si>
    <t>SOCIETES DU GROUPE TEVA HORS FRANCE</t>
  </si>
  <si>
    <t>SOFIBEL</t>
  </si>
  <si>
    <t>SOFIBEL Laboratoires Fumouze</t>
  </si>
  <si>
    <t>SOFRADIM PRODUCTION</t>
  </si>
  <si>
    <t>Solutions Finances</t>
  </si>
  <si>
    <t>SomnoMed France</t>
  </si>
  <si>
    <t>SONATINE</t>
  </si>
  <si>
    <t>SONY EUROPE LIMITED</t>
  </si>
  <si>
    <t>Sophysa</t>
  </si>
  <si>
    <t>SOPRO ACTEON Group</t>
  </si>
  <si>
    <t>SORIN GROUP FRANCE</t>
  </si>
  <si>
    <t>SOS MEDICAL</t>
  </si>
  <si>
    <t>SOS OXYGENE</t>
  </si>
  <si>
    <t>SOS OXYGENE ALSACE</t>
  </si>
  <si>
    <t>SOS OXYGENE ANTILLES</t>
  </si>
  <si>
    <t>SOS OXYGENE ATLANTIQUE CENTRE</t>
  </si>
  <si>
    <t>SOS OXYGENE AUVERGNE</t>
  </si>
  <si>
    <t>SOS OXYGENE BASSIN PARISIEN NORD</t>
  </si>
  <si>
    <t>SOS OXYGENE BASSIN PARISIEN SUD</t>
  </si>
  <si>
    <t>SOS OXYGENE CENTRE</t>
  </si>
  <si>
    <t>SOS OXYGENE CENTRE EST</t>
  </si>
  <si>
    <t>SOS OXYGENE CENTRE OUEST</t>
  </si>
  <si>
    <t>SOS OXYGENE CHAMPAGNE ARDENNES</t>
  </si>
  <si>
    <t>SOS OXYGENE FRANCHE COMTE</t>
  </si>
  <si>
    <t>SOS OXYGENE GARONNE</t>
  </si>
  <si>
    <t>SOS OXYGENE GRAND EST</t>
  </si>
  <si>
    <t>SOS OXYGENE GRAND SUD</t>
  </si>
  <si>
    <t>SOS OXYGENE ILE DE France EST</t>
  </si>
  <si>
    <t>SOS OXYGENE ILE DE FRANCE EST Vierzon 1</t>
  </si>
  <si>
    <t>SOS OXYGENE ILE DE FRANCE EST Vierzon 2</t>
  </si>
  <si>
    <t>SOS OXYGENE ILE DE France NORD</t>
  </si>
  <si>
    <t>SOS OXYGENE ILE E FRANCE EST</t>
  </si>
  <si>
    <t>SOS OXYGENE LORRAINE</t>
  </si>
  <si>
    <t>SOS OXYGENE MEDITERRANEE</t>
  </si>
  <si>
    <t>SOS OXYGENE MOR-BIHAN / PENN AR BEDÂ Â </t>
  </si>
  <si>
    <t>SOS OXYGENE NORD JOLY MEDICAL</t>
  </si>
  <si>
    <t>SOS OXYGENE NORD OUEST</t>
  </si>
  <si>
    <t>SOS OXYGENE NORMANDIE</t>
  </si>
  <si>
    <t>SOS OXYGENE PARTICIPATIONS</t>
  </si>
  <si>
    <t>SOS OXYGENE PAYS DE LOIRE</t>
  </si>
  <si>
    <t>SOS OXYGENE PAYS DE LOIRE NORD</t>
  </si>
  <si>
    <t>SOS OXYGENE PROVENCE</t>
  </si>
  <si>
    <t>SOS OXYGENE PYRENEES CENTRE</t>
  </si>
  <si>
    <t>SOS OXYGENE REUNION</t>
  </si>
  <si>
    <t>SOS OXYGENE REUNION St Leu</t>
  </si>
  <si>
    <t>SOS OXYGENE REUNION St Paul</t>
  </si>
  <si>
    <t>SOS OXYGENE RHONE ALPES</t>
  </si>
  <si>
    <t>SOS OXYGENE RHONE ALPES Vaulx</t>
  </si>
  <si>
    <t>SOS OXYGENE SUD ALSACE</t>
  </si>
  <si>
    <t>SOS OXYGENE SUD LOIRE</t>
  </si>
  <si>
    <t>SOS OXYGENE VAR</t>
  </si>
  <si>
    <t>SOSECAT</t>
  </si>
  <si>
    <t>SOTHYS PARIS</t>
  </si>
  <si>
    <t>sowadio</t>
  </si>
  <si>
    <t>Spector Consulting</t>
  </si>
  <si>
    <t>SPECTRANETICS FRANCE SARL</t>
  </si>
  <si>
    <t>SPECTRANETICS INTERNATIONAL B.V.</t>
  </si>
  <si>
    <t>SPINEART SA</t>
  </si>
  <si>
    <t>SPINEGUARD</t>
  </si>
  <si>
    <t>SPINEVISION</t>
  </si>
  <si>
    <t>SPINEWAY</t>
  </si>
  <si>
    <t>Springer Science+Business Media France</t>
  </si>
  <si>
    <t>SSL HEALTHCARE ITALIA</t>
  </si>
  <si>
    <t>ST AUDITION</t>
  </si>
  <si>
    <t>St Jude Medical France SAS</t>
  </si>
  <si>
    <t>STALLERGENES SA</t>
  </si>
  <si>
    <t>Stanhome International</t>
  </si>
  <si>
    <t>STARKEY FRANCE</t>
  </si>
  <si>
    <t>STATESIA</t>
  </si>
  <si>
    <t>STENTYS S.A</t>
  </si>
  <si>
    <t>STEPHANIX</t>
  </si>
  <si>
    <t>sterience</t>
  </si>
  <si>
    <t>STERIS</t>
  </si>
  <si>
    <t>STERLING COOPER</t>
  </si>
  <si>
    <t>STETHOS</t>
  </si>
  <si>
    <t>STETHOS INTERNATIONAL</t>
  </si>
  <si>
    <t>Stragen France</t>
  </si>
  <si>
    <t>STRATEGIQUE SANTE</t>
  </si>
  <si>
    <t>StratLab81</t>
  </si>
  <si>
    <t>STRAUB MEDICAL (France)</t>
  </si>
  <si>
    <t>Straumann France</t>
  </si>
  <si>
    <t>STRYKER FRANCE SAS</t>
  </si>
  <si>
    <t>Stryker Trauma GmbH</t>
  </si>
  <si>
    <t>SUBSTIPHARM DEVELOPPEMENT</t>
  </si>
  <si>
    <t>SUBSTRATHOMME</t>
  </si>
  <si>
    <t>SUD OUEST ORTHOPEDIE</t>
  </si>
  <si>
    <t>SUN PHARMACEUTICALS FRANCE</t>
  </si>
  <si>
    <t>Sunesis Pharmaceuticals</t>
  </si>
  <si>
    <t>Sunnikan Consulting</t>
  </si>
  <si>
    <t>SUNSTAR FRANCE</t>
  </si>
  <si>
    <t>SuperSonic Imagine</t>
  </si>
  <si>
    <t>SURGIVIEW SAS</t>
  </si>
  <si>
    <t>SURGIVISIO</t>
  </si>
  <si>
    <t>SWEDISH ORPHAN BIOVITRUM</t>
  </si>
  <si>
    <t>SWEDISH ORPHAN BIOVITRUM AB (publ)</t>
  </si>
  <si>
    <t>SWING TECHNOLOGIES</t>
  </si>
  <si>
    <t>SYLVESTRE AUDITION</t>
  </si>
  <si>
    <t>SYMATESE</t>
  </si>
  <si>
    <t>SYMATESE AESTHETICS</t>
  </si>
  <si>
    <t>Symbios Orthopédie SA</t>
  </si>
  <si>
    <t>symbios sas</t>
  </si>
  <si>
    <t>Synageva BioPharma SAS</t>
  </si>
  <si>
    <t>SYNAPSE SANTE</t>
  </si>
  <si>
    <t>SynteractHCR France S.A.S.</t>
  </si>
  <si>
    <t>SYNTHES</t>
  </si>
  <si>
    <t>SYSMED ASSISTANCE</t>
  </si>
  <si>
    <t>SYSMED PAS DE CALAIS</t>
  </si>
  <si>
    <t>SYSMEX FRANCE</t>
  </si>
  <si>
    <t>SYSTAGENIX WOUND MANAGEMENT FRANCE</t>
  </si>
  <si>
    <t>System Assistance Medical</t>
  </si>
  <si>
    <t>Takeda France</t>
  </si>
  <si>
    <t>TARA SANTE</t>
  </si>
  <si>
    <t>TBF GENIE TISSULAIRE</t>
  </si>
  <si>
    <t>TBWA\ADELPHI</t>
  </si>
  <si>
    <t>TEKNIMED</t>
  </si>
  <si>
    <t>TELEFLEX MEDICAL SAS</t>
  </si>
  <si>
    <t>TEM-France</t>
  </si>
  <si>
    <t>TEOXANE</t>
  </si>
  <si>
    <t>TEOXANE FRANCE</t>
  </si>
  <si>
    <t>TERALI</t>
  </si>
  <si>
    <t>TERRA FIRMA</t>
  </si>
  <si>
    <t>TERRE NEUVE</t>
  </si>
  <si>
    <t>Terumo BCT Europe SA</t>
  </si>
  <si>
    <t>Test</t>
  </si>
  <si>
    <t>TEVA SANTE SAS</t>
  </si>
  <si>
    <t>TEXTILE HI-TEC</t>
  </si>
  <si>
    <t>TFS TRIAL FORM SUPPORT SASU</t>
  </si>
  <si>
    <t>THE BINDING SITE GROUP LTD</t>
  </si>
  <si>
    <t>The KOL Connection</t>
  </si>
  <si>
    <t>The MarkeTech Group SARL</t>
  </si>
  <si>
    <t>The Medicines Company France SAS</t>
  </si>
  <si>
    <t>The Research Partnership</t>
  </si>
  <si>
    <t>The Spectranetics Corporation</t>
  </si>
  <si>
    <t>Theorem Clinical Research SARL</t>
  </si>
  <si>
    <t>THERABEL LUCIEN PHARMA</t>
  </si>
  <si>
    <t>THERACLION</t>
  </si>
  <si>
    <t>THERADIAG SA</t>
  </si>
  <si>
    <t>THERADIAL SAS</t>
  </si>
  <si>
    <t>THERAKOS UK Ltd</t>
  </si>
  <si>
    <t>Theravance, Inc.</t>
  </si>
  <si>
    <t>THERMO ELECTRON LED SAS</t>
  </si>
  <si>
    <t>THERMO ELECTRON SAS</t>
  </si>
  <si>
    <t>Think Tuvalu</t>
  </si>
  <si>
    <t>THORATEC EUROPE LTD</t>
  </si>
  <si>
    <t>THUASNE</t>
  </si>
  <si>
    <t>TIME RESEARCH LIMITED</t>
  </si>
  <si>
    <t>to the heart ltd</t>
  </si>
  <si>
    <t>Topcon SARL</t>
  </si>
  <si>
    <t>TOP-Service für Lingualtechnik GmbH</t>
  </si>
  <si>
    <t>TORNIER</t>
  </si>
  <si>
    <t>TOSHIBA MEDICAL FRANCE</t>
  </si>
  <si>
    <t>TOSOH EUROPE NV</t>
  </si>
  <si>
    <t>TOURS CERAM</t>
  </si>
  <si>
    <t>Trame Way</t>
  </si>
  <si>
    <t>Transgene SA</t>
  </si>
  <si>
    <t>Transystème - JMT IMPLANTS</t>
  </si>
  <si>
    <t>TRANSYSTEME SN</t>
  </si>
  <si>
    <t>TRB CHEMEDICA</t>
  </si>
  <si>
    <t>TROIS PRIME</t>
  </si>
  <si>
    <t>TROPHOS</t>
  </si>
  <si>
    <t>TSP</t>
  </si>
  <si>
    <t>Tungsten-Software</t>
  </si>
  <si>
    <t>Tutogen Médical France</t>
  </si>
  <si>
    <t>TxCell</t>
  </si>
  <si>
    <t>UCB Pharma SA</t>
  </si>
  <si>
    <t>UCB Pharma</t>
  </si>
  <si>
    <t>Ugam Solutions</t>
  </si>
  <si>
    <t>Ultradent Products GmbH</t>
  </si>
  <si>
    <t>ULURU SANTE / VIGIE Pharma</t>
  </si>
  <si>
    <t>UNILEVER FRANCE</t>
  </si>
  <si>
    <t>UNITHER DEVELOPPEMENT BORDEAUX</t>
  </si>
  <si>
    <t>UNITHER INDUSTRIES</t>
  </si>
  <si>
    <t>UNITHER LIQUID MANUFACTURING</t>
  </si>
  <si>
    <t>UNITHER PHARMACEUTICALS</t>
  </si>
  <si>
    <t>UNIVERSAL MEDICA</t>
  </si>
  <si>
    <t>Update France Terrain d'Etudes</t>
  </si>
  <si>
    <t>UPSA SAS</t>
  </si>
  <si>
    <t>URGO RECHERCHE INNOVATION ET DEVELOPPEMENT</t>
  </si>
  <si>
    <t>Use-Lab GmbH</t>
  </si>
  <si>
    <t>Varian Medical Systems France Sarl</t>
  </si>
  <si>
    <t>Vascular Solutions, Inc.</t>
  </si>
  <si>
    <t>VASCUTEK FRANCE</t>
  </si>
  <si>
    <t>Vatech France</t>
  </si>
  <si>
    <t>VECTEC</t>
  </si>
  <si>
    <t>Veniti, Inc.</t>
  </si>
  <si>
    <t>Ventana Medical Systems, Inc.</t>
  </si>
  <si>
    <t>Ventiléa</t>
  </si>
  <si>
    <t>VERBAL</t>
  </si>
  <si>
    <t>Vertex Pharmaceuticals Incorporated</t>
  </si>
  <si>
    <t>VEXIM SA</t>
  </si>
  <si>
    <t>Vibrant Med-El</t>
  </si>
  <si>
    <t>VIFOR FRANCE SA</t>
  </si>
  <si>
    <t>VIFOR FRESENIUS MEDICAL CARE RENAL PHARMA</t>
  </si>
  <si>
    <t>ViiV HEALTHCARE SAS</t>
  </si>
  <si>
    <t>VIROPHARMA</t>
  </si>
  <si>
    <t>VIROPHARMA SPRL</t>
  </si>
  <si>
    <t>VISION OUTRE MER</t>
  </si>
  <si>
    <t>Vital Images France Sarl</t>
  </si>
  <si>
    <t>VITALAIRE</t>
  </si>
  <si>
    <t>VITALEA MEDICAL</t>
  </si>
  <si>
    <t>VITALITEC INTERNATIONAL</t>
  </si>
  <si>
    <t>VIVACTIS MEDICAL EDUCATION</t>
  </si>
  <si>
    <t>Vivactis-M2Research</t>
  </si>
  <si>
    <t>VIVISOL France</t>
  </si>
  <si>
    <t>VO Medica</t>
  </si>
  <si>
    <t>VOISIN CONSULTING</t>
  </si>
  <si>
    <t>VOLCANO EUROPE BVBA/SPRL</t>
  </si>
  <si>
    <t>VOLUNTIS</t>
  </si>
  <si>
    <t>VYGON</t>
  </si>
  <si>
    <t>W L GORE &amp; ASSOCIES</t>
  </si>
  <si>
    <t>W&amp;H FRANCE</t>
  </si>
  <si>
    <t>WAM</t>
  </si>
  <si>
    <t>Warner Chilcott France SAS</t>
  </si>
  <si>
    <t>WEINMANN EMERGENCY FRANCE</t>
  </si>
  <si>
    <t>WEINMANN SAS</t>
  </si>
  <si>
    <t>Weleda S.A.</t>
  </si>
  <si>
    <t>WELLSPECT HEALTHCARE</t>
  </si>
  <si>
    <t>WELLSPECT HEALTHCARE/DENTSPLY IH AB</t>
  </si>
  <si>
    <t>WERFEN</t>
  </si>
  <si>
    <t>WIDEX</t>
  </si>
  <si>
    <t>WOO YOUNG MEDICAL FRANCE</t>
  </si>
  <si>
    <t>WorldOne Group B.V.</t>
  </si>
  <si>
    <t>WR CONSEIL</t>
  </si>
  <si>
    <t>WRIGHT MEDICAL FRANCE</t>
  </si>
  <si>
    <t>XENIOS</t>
  </si>
  <si>
    <t>XNOV</t>
  </si>
  <si>
    <t>XNOV Distribution</t>
  </si>
  <si>
    <t>YPSOMED SAS</t>
  </si>
  <si>
    <t>YSSUP RESEARCH</t>
  </si>
  <si>
    <t>Zambon France</t>
  </si>
  <si>
    <t>Zeste Research</t>
  </si>
  <si>
    <t>Zimmer BVBA</t>
  </si>
  <si>
    <t>Zimmer Dental SAS</t>
  </si>
  <si>
    <t>Zimmer France SAS</t>
  </si>
  <si>
    <t>Zimmer GmbH</t>
  </si>
  <si>
    <t>Zimmer Spine SAS</t>
  </si>
  <si>
    <t>ZOLL Médical France</t>
  </si>
  <si>
    <t>ZS Associates</t>
  </si>
  <si>
    <t>ZYDUS FRANCE</t>
  </si>
  <si>
    <t>TYPE_CONVENTION dans Transparence.sante.gouv.fr</t>
  </si>
  <si>
    <t>TYPE_CONVENTION (libellé de regroupement)</t>
  </si>
  <si>
    <t xml:space="preserve">Autre : [ Collaboration Scientifique ] </t>
  </si>
  <si>
    <t xml:space="preserve">Autre : [ EPU ] </t>
  </si>
  <si>
    <t xml:space="preserve">Autre : [ Expert ] </t>
  </si>
  <si>
    <t xml:space="preserve">Autre : [ hospitalité liée à une manifestation scientifique ] </t>
  </si>
  <si>
    <t xml:space="preserve">Autre : [ Manifestation professionnelle ] </t>
  </si>
  <si>
    <t xml:space="preserve">Autre : [ Orateur / Intervenant ] </t>
  </si>
  <si>
    <t xml:space="preserve">Autre : [ Orateur ] </t>
  </si>
  <si>
    <t xml:space="preserve">Autre : [ R‚union professionnelle ] </t>
  </si>
  <si>
    <t xml:space="preserve">Autre : [ Reunion professionnelle ] </t>
  </si>
  <si>
    <t xml:space="preserve">Autre : [ Réunion professionnelle ] </t>
  </si>
  <si>
    <t xml:space="preserve">Autre : [ Runion professionnelle ] </t>
  </si>
  <si>
    <t xml:space="preserve">Autre : [Communication scientifique] </t>
  </si>
  <si>
    <t xml:space="preserve">Autre : [Consultant (HCP)] </t>
  </si>
  <si>
    <t xml:space="preserve">Autre : [Consultant] </t>
  </si>
  <si>
    <t xml:space="preserve">Autre : [Contrat autre] </t>
  </si>
  <si>
    <t xml:space="preserve">AUTRE : [CONTRAT DE COLLABORATION SCIENTIFIQUE] </t>
  </si>
  <si>
    <t xml:space="preserve">AUTRE : [CONTRAT DE CONSEIL &amp; PRESTATION] </t>
  </si>
  <si>
    <t xml:space="preserve">AUTRE : [CONTRAT D'ORATEUR] </t>
  </si>
  <si>
    <t xml:space="preserve">Autre : [CONTRAT_DE_PRESTATIONS_DE_SERVICES] </t>
  </si>
  <si>
    <t xml:space="preserve">AUTRE : [CONVENTION D HOSPITALITE] </t>
  </si>
  <si>
    <t xml:space="preserve">AUTRE : [CONVENTION SANS REMUNERATION]. </t>
  </si>
  <si>
    <t xml:space="preserve">AUTRE : [HOSPITALITÉ EVENEMENT SCIENTIFIQUE] </t>
  </si>
  <si>
    <t xml:space="preserve">Autre : [Hospitalité Evenement] </t>
  </si>
  <si>
    <t xml:space="preserve">Autre : [Opération SA/Journée-Soirée] </t>
  </si>
  <si>
    <t>Autre : [Orateur]</t>
  </si>
  <si>
    <t xml:space="preserve">AUTRE : [PARTICIPATION RÉUNION SCIENTIFIQUE] </t>
  </si>
  <si>
    <t xml:space="preserve">AUTRE : [PARTICIPATION R�ION SCIENTIFIQUE] </t>
  </si>
  <si>
    <t>Autre : [Recherche biomédicale]</t>
  </si>
  <si>
    <t xml:space="preserve">Autre : Contrat consultant </t>
  </si>
  <si>
    <t xml:space="preserve">Autre : Contrat intervenant </t>
  </si>
  <si>
    <t xml:space="preserve">Autre : Intervenant (Orateur/ ModÃ©rateur/ PrÃ©sident...) </t>
  </si>
  <si>
    <t xml:space="preserve">Autre : ORATEUR REUNION POST EULAR MONTPELLIER </t>
  </si>
  <si>
    <t xml:space="preserve">Autre : Reunion professionnelle ou scientifique </t>
  </si>
  <si>
    <t xml:space="preserve">Autre : Réunion professionnelle ou scientifique </t>
  </si>
  <si>
    <t xml:space="preserve">AUTRE [CONNEXION] </t>
  </si>
  <si>
    <t>AUTRE [CONTRAT DE CONSULTANT]</t>
  </si>
  <si>
    <t xml:space="preserve">AUTRE [CONTRAT ORATEUR] </t>
  </si>
  <si>
    <t xml:space="preserve">AUTRE [CONVENTION D EXPERT] </t>
  </si>
  <si>
    <t xml:space="preserve">AUTRE [CONVENTION D HOSPITALITE] </t>
  </si>
  <si>
    <t xml:space="preserve">AUTRE: [CONTRAT DE COLLABORATION SCENTIFIQUE] </t>
  </si>
  <si>
    <t xml:space="preserve">AUTRE: [CONTRAT DE COLLABORATION SCIENTIFIQUE] </t>
  </si>
  <si>
    <t xml:space="preserve">AUTRE: [CONVENTION HOSPITALITE] </t>
  </si>
  <si>
    <t xml:space="preserve">AUTRE: COLLABORATION POUR UNE ETUDE DE MARCHÉ </t>
  </si>
  <si>
    <t xml:space="preserve">autre: ETUDE </t>
  </si>
  <si>
    <t xml:space="preserve">AUTRE: ETUDES DE MARCHE SONDAGES </t>
  </si>
  <si>
    <t xml:space="preserve">Autre[ORATEUR REUNION POST EULAR AGEN] </t>
  </si>
  <si>
    <t xml:space="preserve">Autre[ORATEUR REUNION POST EULAR TOULOUSE] </t>
  </si>
  <si>
    <t xml:space="preserve">Collaboration Scientifique - Conseil </t>
  </si>
  <si>
    <t xml:space="preserve">CONGRES </t>
  </si>
  <si>
    <t>CONGRES / SYMPOSIUM</t>
  </si>
  <si>
    <t xml:space="preserve">Congrès / Symposium </t>
  </si>
  <si>
    <t xml:space="preserve">CONGRES SYMPOSIUM </t>
  </si>
  <si>
    <t xml:space="preserve">Conseil </t>
  </si>
  <si>
    <t xml:space="preserve">Conseil et Communication Médico-Scientifique </t>
  </si>
  <si>
    <t xml:space="preserve">Consultance </t>
  </si>
  <si>
    <t xml:space="preserve">Consultance (rhumatologie) </t>
  </si>
  <si>
    <t xml:space="preserve">CONTRAT DE CONSULTANT </t>
  </si>
  <si>
    <t xml:space="preserve">CONTRAT D'ORATEUR </t>
  </si>
  <si>
    <t xml:space="preserve">CONVENTION D HOSPITALITE </t>
  </si>
  <si>
    <t xml:space="preserve">CONVENTION D’HOSPITALITÉ </t>
  </si>
  <si>
    <t xml:space="preserve">CONVENTION DE COLLABORATION </t>
  </si>
  <si>
    <t xml:space="preserve">CONVENTION DE RECHERCHE </t>
  </si>
  <si>
    <t xml:space="preserve">CONVENTION D'HOSPITALITE </t>
  </si>
  <si>
    <t xml:space="preserve">CONVENTION D'HOSPITALITÉ </t>
  </si>
  <si>
    <t xml:space="preserve">CONVENTION D'ORATEUR RÉUNION PROFESSIONNELLE </t>
  </si>
  <si>
    <t xml:space="preserve">CONVENTION RECHERCHE </t>
  </si>
  <si>
    <t xml:space="preserve">ETUDE DE MARCHE </t>
  </si>
  <si>
    <t xml:space="preserve">EXPERT </t>
  </si>
  <si>
    <t xml:space="preserve">EXPERTISE SCIENTIFIQUE </t>
  </si>
  <si>
    <t xml:space="preserve">FORMATION </t>
  </si>
  <si>
    <t xml:space="preserve">HOSPITALITE RP/CONGRES / SYMPO </t>
  </si>
  <si>
    <t xml:space="preserve">HOSPITALITE RP/CONGRES/SYMPO </t>
  </si>
  <si>
    <t xml:space="preserve">MARKETING </t>
  </si>
  <si>
    <t xml:space="preserve">ORATEUR </t>
  </si>
  <si>
    <t xml:space="preserve">ORATEUR INTERVENANT </t>
  </si>
  <si>
    <t xml:space="preserve">Orateur RP/Congres/Sympo </t>
  </si>
  <si>
    <t xml:space="preserve">ORATEUR RP/CONGRES/SYMPOSIUM </t>
  </si>
  <si>
    <t xml:space="preserve">RECHERCHE </t>
  </si>
  <si>
    <t xml:space="preserve">RECHERCHE BIOMEDICALE </t>
  </si>
  <si>
    <t xml:space="preserve">recherche biomédicale </t>
  </si>
  <si>
    <t xml:space="preserve">Recherche Clinique </t>
  </si>
  <si>
    <t xml:space="preserve">REDACTEUR SCIENTIFIQUE </t>
  </si>
  <si>
    <t xml:space="preserve">research </t>
  </si>
  <si>
    <t xml:space="preserve">REUNION SCIENTIFIQUE </t>
  </si>
  <si>
    <t>TYPE_AVTG dans Transparence.sante.gouv.fr</t>
  </si>
  <si>
    <t>TYPE_AVTG (libellé de regroupement)</t>
  </si>
  <si>
    <t xml:space="preserve">AUTRE </t>
  </si>
  <si>
    <t>Autre</t>
  </si>
  <si>
    <t xml:space="preserve">Autre : [ Forfait journée détude ] </t>
  </si>
  <si>
    <t xml:space="preserve">Autre : [ Forfait journée détude ou forfait congrès ] </t>
  </si>
  <si>
    <t>Congrès</t>
  </si>
  <si>
    <t xml:space="preserve">Autre : [ Inscription ] </t>
  </si>
  <si>
    <t>Inscription</t>
  </si>
  <si>
    <t xml:space="preserve">AUTRE : [HOSPITALITE] </t>
  </si>
  <si>
    <t>Hospitalité</t>
  </si>
  <si>
    <t xml:space="preserve">Autre : [note de frais] </t>
  </si>
  <si>
    <t xml:space="preserve">AUTRE : [PARTICIPATION EVENEMENT SCIENTIFIQUE] </t>
  </si>
  <si>
    <t xml:space="preserve">AUTRE : [PAUSE] </t>
  </si>
  <si>
    <t xml:space="preserve">AUTRE : [REMBOURSEMENT FRAIS LOGISTIQUE] </t>
  </si>
  <si>
    <t xml:space="preserve">AUTRE : HONORAIRE CONFERENCE TELEPHONIQUE </t>
  </si>
  <si>
    <t xml:space="preserve">Autre : Inscription </t>
  </si>
  <si>
    <t xml:space="preserve">AUTRE : REMBOURSEMENT DE FRAIS </t>
  </si>
  <si>
    <t xml:space="preserve">AUTRE : REUNION </t>
  </si>
  <si>
    <t xml:space="preserve">AUTRE : RNT </t>
  </si>
  <si>
    <t xml:space="preserve">AUTRE [RESTAURATION STAFF] </t>
  </si>
  <si>
    <t>Repas</t>
  </si>
  <si>
    <t xml:space="preserve">Autre: [Enquête] </t>
  </si>
  <si>
    <t xml:space="preserve">AUTRE: INSCRIPTION </t>
  </si>
  <si>
    <t xml:space="preserve">AUTRES: INSCRIPTION </t>
  </si>
  <si>
    <t xml:space="preserve">conseil </t>
  </si>
  <si>
    <t xml:space="preserve">Dédommagement </t>
  </si>
  <si>
    <t xml:space="preserve">Droits d'auteur pris en charge par UCB </t>
  </si>
  <si>
    <t xml:space="preserve">Frais remboursés (transport) </t>
  </si>
  <si>
    <t>Transport</t>
  </si>
  <si>
    <t xml:space="preserve">HÃ‰BERGEMENT </t>
  </si>
  <si>
    <t>Hébergement</t>
  </si>
  <si>
    <t xml:space="preserve">HEBERGEMENT </t>
  </si>
  <si>
    <t xml:space="preserve">Hébergement </t>
  </si>
  <si>
    <t xml:space="preserve">Hébergement, restauration, transport </t>
  </si>
  <si>
    <t xml:space="preserve">HOSPITALITE </t>
  </si>
  <si>
    <t xml:space="preserve">HOSPITALITÉ </t>
  </si>
  <si>
    <t xml:space="preserve">INCRIPTION </t>
  </si>
  <si>
    <t xml:space="preserve">INSCRIPTION </t>
  </si>
  <si>
    <t xml:space="preserve">Logement </t>
  </si>
  <si>
    <t xml:space="preserve">Repas </t>
  </si>
  <si>
    <t xml:space="preserve">REPAS IMPROMPTU </t>
  </si>
  <si>
    <t xml:space="preserve">REPAS RELATION NORMALE DE TRAVAIL </t>
  </si>
  <si>
    <t xml:space="preserve">REPAS REUNION </t>
  </si>
  <si>
    <t xml:space="preserve">Restauration </t>
  </si>
  <si>
    <t xml:space="preserve">Transport </t>
  </si>
  <si>
    <t xml:space="preserve">Transport pris en charge par UCB </t>
  </si>
  <si>
    <t xml:space="preserve">VISITE/GO-ON 25MG </t>
  </si>
  <si>
    <t xml:space="preserve">SOIREE </t>
  </si>
  <si>
    <t xml:space="preserve">Autre : Frais d'inscription Congrès </t>
  </si>
  <si>
    <t>Autre : [STAFF]</t>
  </si>
  <si>
    <t xml:space="preserve">AUTRE [CONVENTION D ORATEUR] </t>
  </si>
  <si>
    <t xml:space="preserve">Autre : [Orateur] </t>
  </si>
  <si>
    <t xml:space="preserve">Conseil Relations professionnelles </t>
  </si>
  <si>
    <t xml:space="preserve">CONSEIL </t>
  </si>
  <si>
    <t>AUTRE : [CONVENTION D HOSPITALITE]</t>
  </si>
  <si>
    <t xml:space="preserve">CONVENTION D’HOSPITALITE </t>
  </si>
  <si>
    <t xml:space="preserve">Autre : Manifestation scientifique </t>
  </si>
  <si>
    <t xml:space="preserve">Congres / Symposium </t>
  </si>
  <si>
    <t xml:space="preserve">Autre : [CONVENTION D'HOSPITALITE] </t>
  </si>
  <si>
    <t>CONVENTION D’HOSPITALITÉ</t>
  </si>
  <si>
    <t>AUTRE : [CONTRAT DE CONSEIL &amp; PRESTATION]</t>
  </si>
  <si>
    <t>Congrès / symposium</t>
  </si>
  <si>
    <t xml:space="preserve">AUTRE [EXPERT] </t>
  </si>
  <si>
    <t xml:space="preserve">Evaluation </t>
  </si>
  <si>
    <t>conseil</t>
  </si>
  <si>
    <t xml:space="preserve">AUTRE : HONORAIRES CONFERENCE TELEPHONIQUE </t>
  </si>
  <si>
    <t xml:space="preserve">H‚bergement </t>
  </si>
  <si>
    <t xml:space="preserve">REPAS REUNION SCIENTIFIQUE </t>
  </si>
  <si>
    <t xml:space="preserve">Autre : [Remboursement de frais] </t>
  </si>
  <si>
    <t xml:space="preserve">FRAIS DE BOUCHE </t>
  </si>
  <si>
    <t>ORATEUR</t>
  </si>
  <si>
    <t xml:space="preserve">AUTRE : [RP Table ronde actu Rhumatologie] </t>
  </si>
  <si>
    <t>Autre : [ Collaboration Scientifique ]</t>
  </si>
  <si>
    <t xml:space="preserve">AUTRE[EXPERTISE] </t>
  </si>
  <si>
    <t xml:space="preserve">prestation scientifique </t>
  </si>
  <si>
    <t xml:space="preserve">Autre : [Recherche biomédicale] </t>
  </si>
  <si>
    <t>CONVENTION D HOSPITALITE</t>
  </si>
  <si>
    <t>EXPERT</t>
  </si>
  <si>
    <t>CONVENTION DE COLLABORATION</t>
  </si>
  <si>
    <t xml:space="preserve">Autre : [Hospitalité Evenement Scientifique] </t>
  </si>
  <si>
    <t xml:space="preserve">AUTRE : PARTICIPATION A MANIFESTATION SCIENTIFIQUE </t>
  </si>
  <si>
    <t xml:space="preserve">AUTRE : REFLEXION SCIENTFIQUE EVENEMENT INTERDISCIPLINAIRE </t>
  </si>
  <si>
    <t xml:space="preserve">Autre : [ Prestation ] </t>
  </si>
  <si>
    <t xml:space="preserve">Autre : [Recherche/Développement] </t>
  </si>
  <si>
    <t xml:space="preserve">CONTRAT DE PRESTATION DE SERVICE </t>
  </si>
  <si>
    <t xml:space="preserve">COLLABORATION SCIENTIFIQUE ET PROFESSIONNELLE </t>
  </si>
  <si>
    <t xml:space="preserve">Autre : Prestation de service </t>
  </si>
  <si>
    <t>Autre : [ Réunion professionnelle ]</t>
  </si>
  <si>
    <t>AUTRE: [CONTRAT DE COLLABORATION SCIENTIFIQUE]</t>
  </si>
  <si>
    <t>Autre : [ R‚union professionnelle ]</t>
  </si>
  <si>
    <t>Autre : Reunion professionnelle ou scientifique</t>
  </si>
  <si>
    <t>Autre : [Consultant (HCP)]</t>
  </si>
  <si>
    <t xml:space="preserve">Autre : [Inscription Evenement Scientifique] </t>
  </si>
  <si>
    <t xml:space="preserve">AUTRES </t>
  </si>
  <si>
    <t xml:space="preserve">AUTRE [PAUSE] </t>
  </si>
  <si>
    <t xml:space="preserve">AUTRE [FRAIS D INSCRIPTION] </t>
  </si>
  <si>
    <t xml:space="preserve">AUTRE : [INSCRIPTION CONGRÈS SCIENTIFIQUE] </t>
  </si>
  <si>
    <t xml:space="preserve">Convention de recherche biomédicale Investigateur-Coordinateur </t>
  </si>
  <si>
    <t xml:space="preserve">Convention de recherche biomédicale /Annexe: Roles et responsabilites des differentes parties impliquees </t>
  </si>
  <si>
    <t xml:space="preserve">CONVENTION DE CONSULTANT </t>
  </si>
  <si>
    <t xml:space="preserve">Autre : [Hospitalité] </t>
  </si>
  <si>
    <t>AUTRE [CONVENTION D ORATEUR]</t>
  </si>
  <si>
    <t xml:space="preserve">INVITATION </t>
  </si>
  <si>
    <t xml:space="preserve">Autre : [Hospitalité Genzyme] </t>
  </si>
  <si>
    <t xml:space="preserve">AUTRE [CONTRAT D ORATEUR] </t>
  </si>
  <si>
    <t>AUTRE [CONTRAT D ORATEUR]</t>
  </si>
  <si>
    <t xml:space="preserve">PRESTATION CONSEIL SCIENTIF/ PARTICIPATION BOARD </t>
  </si>
  <si>
    <t xml:space="preserve">Autre : Intervenant (Orateur/ Modérateur/ Président...) </t>
  </si>
  <si>
    <t xml:space="preserve">[HOSPITALITE] </t>
  </si>
  <si>
    <t>Recherche</t>
  </si>
  <si>
    <t>Autre : Contrat consultant</t>
  </si>
  <si>
    <t>Autre : [ Reunion professionnelle ]</t>
  </si>
  <si>
    <t>Autre[ORATEUR REUNION POST EULAR TOURS]</t>
  </si>
  <si>
    <t>AUTRE [EXPERT]</t>
  </si>
  <si>
    <t xml:space="preserve">autre: REDACTION D'ARTICLES </t>
  </si>
  <si>
    <t xml:space="preserve">REPAS MANIFESTATION DE FORMATION </t>
  </si>
  <si>
    <t xml:space="preserve">REPAS RÉUNION HOSPITALIÈRE </t>
  </si>
  <si>
    <t xml:space="preserve">INSCRIPTION CONGRES </t>
  </si>
  <si>
    <t xml:space="preserve">[REPAS] </t>
  </si>
  <si>
    <t xml:space="preserve">Autre[ORATEUR REUNION POST EULAR BORDEAUX] </t>
  </si>
  <si>
    <t>Autre : [ hospitalité liée à une manifestation scientifique ]</t>
  </si>
  <si>
    <t>Autre : Contrat intervenant</t>
  </si>
  <si>
    <t xml:space="preserve">EPU/DINER </t>
  </si>
  <si>
    <t xml:space="preserve">EPU </t>
  </si>
  <si>
    <t xml:space="preserve">DEJEUNER </t>
  </si>
  <si>
    <t xml:space="preserve">Formation, Conseil et Congrès </t>
  </si>
  <si>
    <t xml:space="preserve">Autre : [Expertise] </t>
  </si>
  <si>
    <t>AUTRE: [CONVENTION HOSPITALITE]</t>
  </si>
  <si>
    <t>FORMATION</t>
  </si>
  <si>
    <t>Expert</t>
  </si>
  <si>
    <t>Orateur</t>
  </si>
  <si>
    <t>Réunion professionnelle</t>
  </si>
  <si>
    <t>Recherche Clinique</t>
  </si>
  <si>
    <t>Conseil</t>
  </si>
  <si>
    <t>Etude de marché</t>
  </si>
  <si>
    <t>Rédacteur</t>
  </si>
  <si>
    <t xml:space="preserve">Board </t>
  </si>
  <si>
    <t xml:space="preserve">Réunion de board </t>
  </si>
  <si>
    <t>Réunion de « Board »</t>
  </si>
  <si>
    <t>GSK</t>
  </si>
  <si>
    <t>AGUETTANT, Société par Actions Simplifiée</t>
  </si>
  <si>
    <t>ATO-ZIZINE</t>
  </si>
  <si>
    <t>audioprothèse lorrain</t>
  </si>
  <si>
    <t>BAUSCH&amp;LOMB</t>
  </si>
  <si>
    <t>Bioderma</t>
  </si>
  <si>
    <t>BIODIM</t>
  </si>
  <si>
    <t>CAT</t>
  </si>
  <si>
    <t>CCD</t>
  </si>
  <si>
    <t>CORRECTION AUDITIVE DRAGUIGNAN</t>
  </si>
  <si>
    <t>CORRECTION AUDITIVE ST RAPHAEL-FREJUS</t>
  </si>
  <si>
    <t>COSMETIQUE DE LECOUSSE</t>
  </si>
  <si>
    <t>de correction auditive</t>
  </si>
  <si>
    <t>de correction auditive d'Aix en Provence</t>
  </si>
  <si>
    <t>de correction auditive d'Aubagne</t>
  </si>
  <si>
    <t>DE CORRECTION AUDITIVE D'AVIGNON SAINT ROCH</t>
  </si>
  <si>
    <t>DE CORRECTION AUDITIVE DE CAVAILLON</t>
  </si>
  <si>
    <t>de correction auditive de dijon</t>
  </si>
  <si>
    <t>DE CORRECTION AUDITIVE DE ISTRES</t>
  </si>
  <si>
    <t>de correction auditive de lambesc</t>
  </si>
  <si>
    <t>DE CORRECTION AUDITIVE DE MARTIGUES</t>
  </si>
  <si>
    <t>DE CORRECTION AUDITIVE DE TOULON</t>
  </si>
  <si>
    <t>de Correction Auditive de Villeneuve lez Avignon</t>
  </si>
  <si>
    <t>de correction auditive Sylvain Chopinaud</t>
  </si>
  <si>
    <t>DE CORRECTION DE LA SURDITE</t>
  </si>
  <si>
    <t>de correction de l'audition</t>
  </si>
  <si>
    <t>de Dermocosmétique Active Docteur Pierre Ricaud</t>
  </si>
  <si>
    <t>DE DIFFUSION DE PRODUITS DE SANTE APPLIQUEE</t>
  </si>
  <si>
    <t>DE LA MER</t>
  </si>
  <si>
    <t>DENSMORE</t>
  </si>
  <si>
    <t>DERMSCAN</t>
  </si>
  <si>
    <t>DES GRANIONS</t>
  </si>
  <si>
    <t>DISSOLVUROL</t>
  </si>
  <si>
    <t>EREMPHARMA</t>
  </si>
  <si>
    <t>FLORENCE VERJUS</t>
  </si>
  <si>
    <t>GANDHOUR</t>
  </si>
  <si>
    <t>HEPATOUM</t>
  </si>
  <si>
    <t>JALDES</t>
  </si>
  <si>
    <t>KCI MEDICAL</t>
  </si>
  <si>
    <t>Kreussler pharma</t>
  </si>
  <si>
    <t>leblanc et associés</t>
  </si>
  <si>
    <t>MENE ET MOY</t>
  </si>
  <si>
    <t>NOVEX PHARMA</t>
  </si>
  <si>
    <t>NUXE</t>
  </si>
  <si>
    <t>PEDIACT</t>
  </si>
  <si>
    <t>PHARMASTRA</t>
  </si>
  <si>
    <t>Protec'Som</t>
  </si>
  <si>
    <t>RENAUDIN</t>
  </si>
  <si>
    <t>SCIENCEX</t>
  </si>
  <si>
    <t>SOBER</t>
  </si>
  <si>
    <t>TETRA MEDICAL</t>
  </si>
  <si>
    <t>TRADIPHAR</t>
  </si>
  <si>
    <t>UNITHER</t>
  </si>
  <si>
    <t>SARL DUPONT</t>
  </si>
  <si>
    <t>SARL LEMOINE AUDITION</t>
  </si>
  <si>
    <t>SARL MICHAEL BERTOUX</t>
  </si>
  <si>
    <t>LFB</t>
  </si>
  <si>
    <t>CHUGAI</t>
  </si>
  <si>
    <t>Dermophil Indien</t>
  </si>
  <si>
    <t>Innothéra</t>
  </si>
  <si>
    <t>ALCON</t>
  </si>
  <si>
    <t>ARKOPHARMA</t>
  </si>
  <si>
    <t>BOUCHARA - RECORDATI</t>
  </si>
  <si>
    <t>GENEVRIER</t>
  </si>
  <si>
    <t>GILBERT</t>
  </si>
  <si>
    <t>Grünenthal</t>
  </si>
  <si>
    <t>Expanscience</t>
  </si>
  <si>
    <t>EG LABO - EUROGENERICS</t>
  </si>
  <si>
    <t>ALTER</t>
  </si>
  <si>
    <t>ARION</t>
  </si>
  <si>
    <t>AUVEX</t>
  </si>
  <si>
    <t>Bailleul</t>
  </si>
  <si>
    <t>BESINS INTERNATIONAL</t>
  </si>
  <si>
    <t>BROTHIER</t>
  </si>
  <si>
    <t>Carilène</t>
  </si>
  <si>
    <t>CHAIX ET DU MARAIS</t>
  </si>
  <si>
    <t>CLARINS</t>
  </si>
  <si>
    <t>COLOPLAST</t>
  </si>
  <si>
    <t>CONVATEC</t>
  </si>
  <si>
    <t>Crinex</t>
  </si>
  <si>
    <t>CTRS</t>
  </si>
  <si>
    <t>CYCLOPHARMA</t>
  </si>
  <si>
    <t>de Biologie Marine Daniel Jouvance</t>
  </si>
  <si>
    <t>de Biologie Végétale Yves Rocher</t>
  </si>
  <si>
    <t>DELBERT</t>
  </si>
  <si>
    <t>dermatologiques d'Uriage</t>
  </si>
  <si>
    <t>des Réalisations Thérapeutiques ELERTE</t>
  </si>
  <si>
    <t>Doliage</t>
  </si>
  <si>
    <t>GERDA</t>
  </si>
  <si>
    <t>GRIMBERG SA</t>
  </si>
  <si>
    <t>INELDEA</t>
  </si>
  <si>
    <t>inneov SNC</t>
  </si>
  <si>
    <t>IPRAD PHARMA</t>
  </si>
  <si>
    <t>JOLLY-JATEL</t>
  </si>
  <si>
    <t>Juva Production</t>
  </si>
  <si>
    <t>Juva Santé</t>
  </si>
  <si>
    <t>JUVISE PHARMACEUTICALS</t>
  </si>
  <si>
    <t>LEHNING SAS</t>
  </si>
  <si>
    <t>Leurquin Mediolanum</t>
  </si>
  <si>
    <t>Lohmann &amp; Rauscher</t>
  </si>
  <si>
    <t>M&amp;L</t>
  </si>
  <si>
    <t>MAJORELLE</t>
  </si>
  <si>
    <t>MAYOLY SPINDLER</t>
  </si>
  <si>
    <t>Moulin Royal Cosmetics</t>
  </si>
  <si>
    <t>NEGMA</t>
  </si>
  <si>
    <t>NIGY</t>
  </si>
  <si>
    <t>NOREVA LED</t>
  </si>
  <si>
    <t>OMEGA PHARMA FRANCE</t>
  </si>
  <si>
    <t>PHARMA 2000</t>
  </si>
  <si>
    <t>PHARMACEUTIQUES DEXO</t>
  </si>
  <si>
    <t>PHARMY II</t>
  </si>
  <si>
    <t>PRED</t>
  </si>
  <si>
    <t>SUPER DIET</t>
  </si>
  <si>
    <t>SVR France</t>
  </si>
  <si>
    <t>TERUMO S.A</t>
  </si>
  <si>
    <t>THEA</t>
  </si>
  <si>
    <t>TONIPHARM SARL</t>
  </si>
  <si>
    <t>URGO</t>
  </si>
  <si>
    <t>URSAPHARM SAS</t>
  </si>
  <si>
    <t>LES OSTEAL MEDICAL</t>
  </si>
  <si>
    <t>LES SERVIER</t>
  </si>
  <si>
    <t>SAS VIVACY</t>
  </si>
  <si>
    <t>SOFIBEL Fumouze</t>
  </si>
  <si>
    <t>Lilly</t>
  </si>
  <si>
    <t>ROTTAPHARM</t>
  </si>
  <si>
    <t>HOSPIRA</t>
  </si>
  <si>
    <t>MENARINI</t>
  </si>
  <si>
    <t>Actelion</t>
  </si>
  <si>
    <t>MYLAN</t>
  </si>
  <si>
    <t xml:space="preserve">[Autre] inscription congrès </t>
  </si>
  <si>
    <t xml:space="preserve">Autre : [ECHANTILLON] </t>
  </si>
  <si>
    <t xml:space="preserve">Autre : [HONORAIRE] </t>
  </si>
  <si>
    <t xml:space="preserve">Autre : [Inscription] </t>
  </si>
  <si>
    <t xml:space="preserve">Autre : [Restauration] </t>
  </si>
  <si>
    <t xml:space="preserve">AUTRE : CONGRES </t>
  </si>
  <si>
    <t xml:space="preserve">AUTRE : REPAS PROFESSIONNEL </t>
  </si>
  <si>
    <t xml:space="preserve">AUTRE [ENQUETE] </t>
  </si>
  <si>
    <t xml:space="preserve">AUTRE [INSCRIPTION] </t>
  </si>
  <si>
    <t xml:space="preserve">AUTRE: [INSCRIPTION] </t>
  </si>
  <si>
    <t xml:space="preserve">AUTRE: SOIREE/SOIREE </t>
  </si>
  <si>
    <t xml:space="preserve">CADEAUX </t>
  </si>
  <si>
    <t xml:space="preserve">COLLATION </t>
  </si>
  <si>
    <t xml:space="preserve">DEJEUNER/DEJEUNER </t>
  </si>
  <si>
    <t xml:space="preserve">Déplacement </t>
  </si>
  <si>
    <t xml:space="preserve">Frais de dÃƒÂ©placement </t>
  </si>
  <si>
    <t xml:space="preserve">FRAIS DE DEPLACEMENT </t>
  </si>
  <si>
    <t xml:space="preserve">HÃ©bergement </t>
  </si>
  <si>
    <t xml:space="preserve">Hébérgement </t>
  </si>
  <si>
    <t xml:space="preserve">HEBERGEMENT SUR TOUTE LA DUREE DU CONGRES </t>
  </si>
  <si>
    <t xml:space="preserve">HOSPITALITE - RELATIONS NORMALES DE TRAVAIL </t>
  </si>
  <si>
    <t xml:space="preserve">INDEMNITE </t>
  </si>
  <si>
    <t xml:space="preserve">INVITATIONS </t>
  </si>
  <si>
    <t xml:space="preserve">Prestation en tant que formateur et orateur </t>
  </si>
  <si>
    <t xml:space="preserve">REPAS CONGRES </t>
  </si>
  <si>
    <t xml:space="preserve">REPAS PROFESSIONNEL </t>
  </si>
  <si>
    <t xml:space="preserve">REPAS SUR TOUTE LA DUREE DU CONGRES </t>
  </si>
  <si>
    <t xml:space="preserve">SOIREE/REPAS </t>
  </si>
  <si>
    <t xml:space="preserve">SOIREE/RP </t>
  </si>
  <si>
    <t xml:space="preserve">STAFF </t>
  </si>
  <si>
    <t xml:space="preserve">Taxonomie EFPIA </t>
  </si>
  <si>
    <t xml:space="preserve">TRANBSPORT </t>
  </si>
  <si>
    <t xml:space="preserve">TRANSFERT-REPAS(DINER) </t>
  </si>
  <si>
    <t xml:space="preserve">VISITE/(2 X GO-ON 25MG) </t>
  </si>
  <si>
    <t xml:space="preserve">VISITE/(3 X GO-ON 25MG) </t>
  </si>
  <si>
    <t xml:space="preserve">SOCIETE FRANCAISE DE RHUMATOLOGIE </t>
  </si>
  <si>
    <t>REUNION SCIENTIFIQUE</t>
  </si>
  <si>
    <t xml:space="preserve">RECHERCHE MARKETING </t>
  </si>
  <si>
    <t>RECHERCHE BIOMÉDICALE</t>
  </si>
  <si>
    <t>RECHERCHE BIOMEDICALE</t>
  </si>
  <si>
    <t>Formateur</t>
  </si>
  <si>
    <t xml:space="preserve">PRESTATION </t>
  </si>
  <si>
    <t xml:space="preserve">PHYSIOPATHOLOGIE DE L'ARTHROSE </t>
  </si>
  <si>
    <t xml:space="preserve">Participation à une étude de marché </t>
  </si>
  <si>
    <t>ORATEUR RP/CONGRES/SYMPOSIUM</t>
  </si>
  <si>
    <t>ORATEUR RP/CONGRES/SYMPO</t>
  </si>
  <si>
    <t>HOSPITALITE RP/CONGRES / SYMPO</t>
  </si>
  <si>
    <t>EXPERTISE SCIENTIFIQUE</t>
  </si>
  <si>
    <t>ETUDE DE MARCHE</t>
  </si>
  <si>
    <t xml:space="preserve">ESCEO </t>
  </si>
  <si>
    <t xml:space="preserve">EDITION </t>
  </si>
  <si>
    <t>CONVENTION RECHERCHE</t>
  </si>
  <si>
    <t>CONVENTION D'HOSPITALITÉ</t>
  </si>
  <si>
    <t>CONVENTION D'HOSPITALITE</t>
  </si>
  <si>
    <t>Convention de recherche biomédicale /Annexe: Roles et responsabilites des differentes parties impliquees</t>
  </si>
  <si>
    <t>CONVENTION DE RECHERCHE</t>
  </si>
  <si>
    <t xml:space="preserve">CONTRAT ORATEUR </t>
  </si>
  <si>
    <t xml:space="preserve">Consultation Scientifique </t>
  </si>
  <si>
    <t xml:space="preserve">Conseil, réunion d'experts </t>
  </si>
  <si>
    <t xml:space="preserve">Conseil réunion d'experts </t>
  </si>
  <si>
    <t xml:space="preserve">congrès-symposium </t>
  </si>
  <si>
    <t xml:space="preserve">CONGRES/SYMPOSIUM </t>
  </si>
  <si>
    <t>CONGRES</t>
  </si>
  <si>
    <t xml:space="preserve">CongrÃ¨s / Symposium </t>
  </si>
  <si>
    <t xml:space="preserve">Congrs / Symposium </t>
  </si>
  <si>
    <t>Comite Expert</t>
  </si>
  <si>
    <t xml:space="preserve">Comite Echange scientifique </t>
  </si>
  <si>
    <t xml:space="preserve">Collaboration Editions Scientifiques </t>
  </si>
  <si>
    <t xml:space="preserve">Autre[ORATEUR REUNION POST EULAR ROUEN] </t>
  </si>
  <si>
    <t xml:space="preserve">Autre: Intervenant </t>
  </si>
  <si>
    <t>AUTRE: [CONTRAT DE COLLABORATION SCENTIFIQUE]</t>
  </si>
  <si>
    <t>AUTRE [CONVENTION D EXPERT]</t>
  </si>
  <si>
    <t xml:space="preserve">AUTRE [CONTRAT DE CONSULTANT] </t>
  </si>
  <si>
    <t xml:space="preserve">Autre : RP de type EPU (2007-01) </t>
  </si>
  <si>
    <t>Autre : Réunion professionnelle ou scientifique</t>
  </si>
  <si>
    <t>Autre : Prestation de service</t>
  </si>
  <si>
    <t xml:space="preserve">AUTRE : MANIFESTATION DE PROMOTION </t>
  </si>
  <si>
    <t xml:space="preserve">Autre : Etude de marché </t>
  </si>
  <si>
    <t xml:space="preserve">Autre : ETUDE DE MARCHE </t>
  </si>
  <si>
    <t>autre : enquête web</t>
  </si>
  <si>
    <t xml:space="preserve">autre : enquête téléphonique </t>
  </si>
  <si>
    <t xml:space="preserve">Autre : Auteur - rédacteur </t>
  </si>
  <si>
    <t xml:space="preserve">Autre : [Réunion] </t>
  </si>
  <si>
    <t>Autre : [Recherche/Développement]</t>
  </si>
  <si>
    <t xml:space="preserve">Autre : [Opérations Genzyme] </t>
  </si>
  <si>
    <t>Autre : [Hospitalité Evenement]</t>
  </si>
  <si>
    <t xml:space="preserve">Autre : [entretien] </t>
  </si>
  <si>
    <t xml:space="preserve">Autre : [Convention d’Hospitalité] </t>
  </si>
  <si>
    <t>AUTRE : [CONTRAT D'ORATEUR]</t>
  </si>
  <si>
    <t>AUTRE : [CONTRAT DE COLLABORATION SCIENTIFIQUE]</t>
  </si>
  <si>
    <t>Autre : [Contrat autre]</t>
  </si>
  <si>
    <t xml:space="preserve">Autre : [collaboration scientifique] </t>
  </si>
  <si>
    <t>Autre : [ Runion professionnelle ]</t>
  </si>
  <si>
    <t>Autre : [ Expert ]</t>
  </si>
  <si>
    <t>Autre : [ EPU ]</t>
  </si>
  <si>
    <t>AUTRE</t>
  </si>
  <si>
    <t xml:space="preserve">ASSISES BARCELONE </t>
  </si>
  <si>
    <t xml:space="preserve">AMERICAN COLLEGE OF RHEUMATHOLOGY ACR/ARHP ANNUAL MEETING 2012 </t>
  </si>
  <si>
    <t xml:space="preserve">[REUNION INFORMATION MEDICALE] </t>
  </si>
  <si>
    <t xml:space="preserve">[ORATEURS MODERATEURS] </t>
  </si>
  <si>
    <t xml:space="preserve">[ORATEUR] </t>
  </si>
  <si>
    <t xml:space="preserve">[MARKETING] </t>
  </si>
  <si>
    <t xml:space="preserve">[BOARD EXPERTS] </t>
  </si>
  <si>
    <t xml:space="preserve">[AUTRE] : [CONVENTION HOSPITALITE] </t>
  </si>
  <si>
    <t>Concepteur :</t>
  </si>
  <si>
    <t>François PESTY</t>
  </si>
  <si>
    <t>2, square Gay Lussac</t>
  </si>
  <si>
    <t>78330 Fontenay le Fleury</t>
  </si>
  <si>
    <t>Francois.PESTY@Wanadoo.fr</t>
  </si>
  <si>
    <t>01 30 45 03 59 / 06 88 89 53 51</t>
  </si>
  <si>
    <t xml:space="preserve">François PESTY est membre de l'association FORMINDEP, </t>
  </si>
  <si>
    <t xml:space="preserve">Consultant indépendant, </t>
  </si>
  <si>
    <t>Pharmacien, Ancien Interne des Hôpitaux de Paris, Institut Supérieur de Gestion,</t>
  </si>
  <si>
    <t>Expert-Conseil en organisation et informatisation du circuit du médicament / Optimisation des approvisionnements et des stocks pharmaceutiques / Pilotage 
« médico-économique » des médicaments et dispositifs médicaux / Campagne 
« pilotes » de visites médicalisées des délégués de l’assurance maladie sur le médicament / Pertinence des traitements médicamenteux</t>
  </si>
  <si>
    <t xml:space="preserve">autre : enquête web </t>
  </si>
  <si>
    <t xml:space="preserve">AUTRE: [ETUDE DE MARCHE] </t>
  </si>
  <si>
    <t xml:space="preserve">[AUTRE] : [COLLABORATION SCIENTIFIQUE] </t>
  </si>
  <si>
    <t>Autre : [Espace publicitaire]</t>
  </si>
  <si>
    <t xml:space="preserve">Autre : [Face face] </t>
  </si>
  <si>
    <t xml:space="preserve">AUTRE : CONVENTION D'HOSPITALITE </t>
  </si>
  <si>
    <t>AUTRE [CONNEXION]</t>
  </si>
  <si>
    <t xml:space="preserve">AUTRE: CONVENTION D'HOSPITALITE </t>
  </si>
  <si>
    <t xml:space="preserve">Autre[INTERVENTION REUNION P EULAR LYON LE 2 JUILLET] </t>
  </si>
  <si>
    <t xml:space="preserve">COMITE SCIENTIFIQUE </t>
  </si>
  <si>
    <t>Congrs / Symposium</t>
  </si>
  <si>
    <t>CONGRES SYMPOSIUM</t>
  </si>
  <si>
    <t xml:space="preserve">CONGRES, SYMPOSIUM </t>
  </si>
  <si>
    <t>congrès-symposium</t>
  </si>
  <si>
    <t>RECHERCHE CLINIQUE</t>
  </si>
  <si>
    <t xml:space="preserve">Recherche et Développement </t>
  </si>
  <si>
    <t xml:space="preserve">Subventions </t>
  </si>
  <si>
    <t xml:space="preserve">déjeuner </t>
  </si>
  <si>
    <t xml:space="preserve">DEJEUNER/REPAS </t>
  </si>
  <si>
    <t xml:space="preserve">Dons de fonctionnement </t>
  </si>
  <si>
    <t xml:space="preserve">HOSPITALITE CONGRES </t>
  </si>
  <si>
    <t xml:space="preserve">PRESTATION DE SERVICES </t>
  </si>
  <si>
    <t xml:space="preserve">Contrat de conseil scientifique </t>
  </si>
  <si>
    <t xml:space="preserve">CONSEIL SCIENTIFIQUE </t>
  </si>
  <si>
    <t>Marketing</t>
  </si>
  <si>
    <t>Autre: Collaboration pour une Etude de Marché</t>
  </si>
  <si>
    <t xml:space="preserve">AUTRE: DEJEUNER/RESTO ITALIEN BON </t>
  </si>
  <si>
    <t xml:space="preserve">Contrat de recherche interventionnelle et non-interventionnelle </t>
  </si>
  <si>
    <t xml:space="preserve">AUTRE ETUDE DE MARCHE </t>
  </si>
  <si>
    <t>[MARKETING]</t>
  </si>
  <si>
    <t>Participation à une étude de marché</t>
  </si>
  <si>
    <t xml:space="preserve">AUTRE [CONVENTION HOSPITALITE] </t>
  </si>
  <si>
    <t>Autre : [Réunion]</t>
  </si>
  <si>
    <t>CONGRES/SYMPOSIUM</t>
  </si>
  <si>
    <t>AUTRE : [PARTICIPATION R�ION SCIENTIFIQUE]</t>
  </si>
  <si>
    <t>AUTRE: [ETUDE DE MARCHE]</t>
  </si>
  <si>
    <t>Autre : Etude de marché</t>
  </si>
  <si>
    <t xml:space="preserve">autre : ETUDE </t>
  </si>
  <si>
    <t>ÉTUDE / INTERVIEW</t>
  </si>
  <si>
    <t xml:space="preserve">AUTRE: DEJEUNER </t>
  </si>
  <si>
    <t xml:space="preserve">Autre : Indemnite </t>
  </si>
  <si>
    <t xml:space="preserve">enquête </t>
  </si>
  <si>
    <t xml:space="preserve">AUTRE : HOSPITALITE CONGRES </t>
  </si>
  <si>
    <t xml:space="preserve">AUTRE : FORMATION MEDICALE CONTINUE </t>
  </si>
  <si>
    <t xml:space="preserve">HOSPITALITE STAFF </t>
  </si>
  <si>
    <t xml:space="preserve">CONGRÈS / SYMPOSIUM/ RP </t>
  </si>
  <si>
    <t xml:space="preserve">AUTRE : [CONVENTION HOSPITALITE] </t>
  </si>
  <si>
    <t xml:space="preserve">Autre : [Convention d'hospitalité] </t>
  </si>
  <si>
    <t xml:space="preserve">RECHERCHE PRET </t>
  </si>
  <si>
    <t>Autre [CONVENTION D HOSPITALITE]</t>
  </si>
  <si>
    <t xml:space="preserve">Etudes </t>
  </si>
  <si>
    <t xml:space="preserve">CONVENTIONS ORATEUR </t>
  </si>
  <si>
    <t xml:space="preserve">EFIC </t>
  </si>
  <si>
    <t>CONVENTIONS CONSEIL</t>
  </si>
  <si>
    <t>LETTRE ACCORD</t>
  </si>
  <si>
    <t xml:space="preserve">CONFÉRENCE PRESSE </t>
  </si>
  <si>
    <t>AUTRE [CONTRAT ORATEUR]</t>
  </si>
  <si>
    <t xml:space="preserve">EULAR </t>
  </si>
  <si>
    <t xml:space="preserve">26E CONGRES FRANÇAIS DE RHUMATOLOGIE </t>
  </si>
  <si>
    <t>Autre : [Communication scientifique]</t>
  </si>
  <si>
    <t xml:space="preserve">AUTRE : [ETUDE CLINIQUE] </t>
  </si>
  <si>
    <t xml:space="preserve">AUTRE : RELATIONS NORMALES DE TRAVAIL </t>
  </si>
  <si>
    <t xml:space="preserve">CONGRES/INSCRIPTION </t>
  </si>
  <si>
    <t xml:space="preserve">TRANSPORT ALLER/RETOUR -REPAS(DINERS-DEJEUNERS-PAUSES)-HEBERGEMENT-TRANSFERT </t>
  </si>
  <si>
    <t xml:space="preserve">AUTRE: HOSPITALITE </t>
  </si>
  <si>
    <t xml:space="preserve">Conseil - Intervention Ponctuelle </t>
  </si>
  <si>
    <t xml:space="preserve">AUTRE : DEUX PAUSES </t>
  </si>
  <si>
    <t xml:space="preserve">AUTRE : DEJEUNER </t>
  </si>
  <si>
    <t xml:space="preserve">AUTRE : DINER </t>
  </si>
  <si>
    <t xml:space="preserve">Convention assimilé à de la recherche </t>
  </si>
  <si>
    <t xml:space="preserve">AUTRE : EXPERTISE PARTAGEE </t>
  </si>
  <si>
    <t xml:space="preserve">CONVENTION DE PRESTATION DE SERVICES </t>
  </si>
  <si>
    <t>Contrat de conseil scientifique</t>
  </si>
  <si>
    <t xml:space="preserve">AUTRE: [HOSPITALITE] </t>
  </si>
  <si>
    <t>AUTRE : [INTERVENANT]</t>
  </si>
  <si>
    <t>A définir</t>
  </si>
  <si>
    <t xml:space="preserve">AUTRE : EXPERT INTERVENANT </t>
  </si>
  <si>
    <t xml:space="preserve">Autre : [EXPERT CONSULTANT] </t>
  </si>
  <si>
    <t>Autre : [CONVENTION D'HOSPITALITE]</t>
  </si>
  <si>
    <t xml:space="preserve">Interview </t>
  </si>
  <si>
    <t xml:space="preserve">REPAS REUNION HOSPITALIERE </t>
  </si>
  <si>
    <t xml:space="preserve">HOSPITALITE REUNION PROFESSIONNELLE </t>
  </si>
  <si>
    <t xml:space="preserve">AUTRE : HONORAIRES </t>
  </si>
  <si>
    <t xml:space="preserve">AUTRE: [HEBERGEMENT ET RESTAURATIONS] </t>
  </si>
  <si>
    <t xml:space="preserve">AUTRE : [DEDOMMAGEMENT] </t>
  </si>
  <si>
    <t xml:space="preserve">AUTRE: SOIREE </t>
  </si>
  <si>
    <t xml:space="preserve">AUTRE : HONORAIRES REUNION </t>
  </si>
  <si>
    <t xml:space="preserve">CONGRES/HEBERGEMENT 3 NUITS </t>
  </si>
  <si>
    <t xml:space="preserve">CONGRES/REPAS X3 </t>
  </si>
  <si>
    <t xml:space="preserve">HOSPITALITE SITES PIERRE FABRE </t>
  </si>
  <si>
    <t xml:space="preserve">AUTRE : HONORAIRE </t>
  </si>
  <si>
    <t xml:space="preserve">AUTRE: [CONVENTION] </t>
  </si>
  <si>
    <t xml:space="preserve">AUTRE: [CONTRAT INVESTIGATEUR] </t>
  </si>
  <si>
    <t xml:space="preserve">AUTRE : CONVENTION D'HOSPITALITE ET DE COLLABORATION SCIENTIFIQUE </t>
  </si>
  <si>
    <t>AUTRE : PARTICIPATION A MANIFESTATION SCIENTIFIQUE</t>
  </si>
  <si>
    <t xml:space="preserve">CONGRES REUNION SCIENTIFIQUE STRASBOURG </t>
  </si>
  <si>
    <t xml:space="preserve">AUTRE:[CONVENTION HOSPITALITE] </t>
  </si>
  <si>
    <t xml:space="preserve">AUTRE : CONVENTION DE COLLABORATION SCIENTIFIQUE </t>
  </si>
  <si>
    <t xml:space="preserve">AUTRE: 27EME JOURNEE SCIENTIFIQUE DU GRIO </t>
  </si>
  <si>
    <t xml:space="preserve">ÉTUDE / INTERVIEW </t>
  </si>
  <si>
    <t xml:space="preserve">AUTRE : [RP TFI] </t>
  </si>
  <si>
    <t xml:space="preserve">Autre : [STAFF] </t>
  </si>
  <si>
    <t xml:space="preserve">ECCEO </t>
  </si>
  <si>
    <t xml:space="preserve">Autre : Réunion scientifique </t>
  </si>
  <si>
    <t xml:space="preserve">EXPERTISE </t>
  </si>
  <si>
    <t xml:space="preserve">Autre[ORATEUR REUNION POST EULAR PARIS] </t>
  </si>
  <si>
    <t>Autre : ETUDE DE MARCHE</t>
  </si>
  <si>
    <t xml:space="preserve">Autre[INTERVENTION EPU LIMOGES 13/01/2015] </t>
  </si>
  <si>
    <t>Autre : [ Manifestation professionnelle ]</t>
  </si>
  <si>
    <t xml:space="preserve">Autre[INTERVENTION REUNION P EULAR LIMOGES 8 OCTOBRE 15] </t>
  </si>
  <si>
    <t xml:space="preserve">Autre[INTERVENTION REUNION BEZIERS 21 MAI] </t>
  </si>
  <si>
    <t>Autre : RP de type EPU (2007-01)</t>
  </si>
  <si>
    <t xml:space="preserve">DONS DE MATERIEL </t>
  </si>
  <si>
    <t xml:space="preserve">CONGRES/HEBERGEMENT (1 NUITEES) </t>
  </si>
  <si>
    <t xml:space="preserve">Autre : [RP Prédéclarée Hospitalité] </t>
  </si>
  <si>
    <t>Autre : Réunion scientifique</t>
  </si>
  <si>
    <t xml:space="preserve">VIGGO PETERSEN </t>
  </si>
  <si>
    <t>AUTRE ETUDE DE MARCHE</t>
  </si>
  <si>
    <t>AUTRE : [PARTICIPATION RÉUNION SCIENTIFIQUE]</t>
  </si>
  <si>
    <t xml:space="preserve">Autre : [Invitation individuelle] </t>
  </si>
  <si>
    <t xml:space="preserve">Manifestation scientifique - congrès - table ronde - ... (A SUP. APRES FIX INDACFOBJCNV) </t>
  </si>
  <si>
    <t xml:space="preserve">REUNION SCIENTIQUE </t>
  </si>
  <si>
    <t xml:space="preserve">CONVENTION ORATEUR </t>
  </si>
  <si>
    <t>Autre : [Invitation individuelle]</t>
  </si>
  <si>
    <t>Autre : Manifestation scientifique</t>
  </si>
  <si>
    <t>SFR</t>
  </si>
  <si>
    <t xml:space="preserve">FRAIS D'HOSPITALITÉ </t>
  </si>
  <si>
    <t xml:space="preserve">AUTRE: STAFF </t>
  </si>
  <si>
    <t xml:space="preserve">Frais d'inscription à une réunion scientifique </t>
  </si>
  <si>
    <t xml:space="preserve">Autre : [FRAIS D'INSCRIPTION] </t>
  </si>
  <si>
    <t xml:space="preserve">PRESTATION SERVICE </t>
  </si>
  <si>
    <t xml:space="preserve">REPAS FORMATION </t>
  </si>
  <si>
    <t xml:space="preserve">Autre : [DEJEUNER REUNION] </t>
  </si>
  <si>
    <t xml:space="preserve">Congrès </t>
  </si>
  <si>
    <t xml:space="preserve">WCO-IOF-ESCEO </t>
  </si>
  <si>
    <t xml:space="preserve">Autre : ORATEUR SOIREE EPU "Actualités sur les Biothérapies" </t>
  </si>
  <si>
    <t xml:space="preserve">LETTRE ACCORD </t>
  </si>
  <si>
    <t xml:space="preserve">FORMATION CONTINUE </t>
  </si>
  <si>
    <t xml:space="preserve">CONVENTION HOSPITALITE </t>
  </si>
  <si>
    <t xml:space="preserve">Réunion Professionnelle </t>
  </si>
  <si>
    <t xml:space="preserve">Autre : [Rédaction d'articles scientifiques] </t>
  </si>
  <si>
    <t xml:space="preserve">AVENANT 2 CONVENTION DE RECHERCHE </t>
  </si>
  <si>
    <t>AstraZeneca</t>
  </si>
  <si>
    <t>Novartis</t>
  </si>
  <si>
    <t>Novo Nordisk</t>
  </si>
  <si>
    <t>Pierre Fabre Médicament</t>
  </si>
  <si>
    <t>Sanofi Aventis France</t>
  </si>
  <si>
    <t xml:space="preserve">AUTRE [ORATEUR] </t>
  </si>
  <si>
    <t xml:space="preserve">COMITÉ SCIENTIFIQUE </t>
  </si>
  <si>
    <t>Autre : [ Orateur / Intervenant ]</t>
  </si>
  <si>
    <t xml:space="preserve">AUTRE : [HOSPITALITE EVENEMENT] </t>
  </si>
  <si>
    <t xml:space="preserve">AUTRE : [INTERVENANT] </t>
  </si>
  <si>
    <t>AUTRE : EXPERT INTERVENANT</t>
  </si>
  <si>
    <t xml:space="preserve">CONGRES / SYMPOSIUM / BOARD </t>
  </si>
  <si>
    <t xml:space="preserve">Conseil : Invitation Board </t>
  </si>
  <si>
    <t xml:space="preserve">Conseil : Invitation Congrès </t>
  </si>
  <si>
    <t xml:space="preserve">Conseil : Orateur Board </t>
  </si>
  <si>
    <t xml:space="preserve">Conseil : Orateur RP </t>
  </si>
  <si>
    <t xml:space="preserve">CONTRATS D'HOSPITALITE </t>
  </si>
  <si>
    <t xml:space="preserve">Convention de prestation de service </t>
  </si>
  <si>
    <t xml:space="preserve">Autre[ORATEUR REUNION POST EULAR ST ETENNE 18 SEPTEMBRE 14] </t>
  </si>
  <si>
    <t xml:space="preserve">Autre : [CONTRAT ORATEUR] </t>
  </si>
  <si>
    <t xml:space="preserve">Autre : [Repas] </t>
  </si>
  <si>
    <t xml:space="preserve">PARTICIPATION À UN COMITÉ CONSULTATIF SCIENTIFIQUE SUR LA SPÉCIALITÉ CINRYZE À PARIS LE 02/07/2013 </t>
  </si>
  <si>
    <t xml:space="preserve">CONGRES/SYMPO </t>
  </si>
  <si>
    <t>Autre : [Convention d'Hospitalité]</t>
  </si>
  <si>
    <t xml:space="preserve">Congès / Symposium </t>
  </si>
  <si>
    <t xml:space="preserve">EPU/REPAS </t>
  </si>
  <si>
    <t xml:space="preserve">Autre : [Formation] </t>
  </si>
  <si>
    <t xml:space="preserve">REPAS RÉUNION SCIENTIFIQUE </t>
  </si>
  <si>
    <t xml:space="preserve">TRANSPORT ALLER/RETOUR -REPAS(DINER-DEJEUNER-PAUSES)-HEBERGEMENT-TRANSFERT </t>
  </si>
  <si>
    <t xml:space="preserve">AUTRE: VISITE/GO-ON 25MG </t>
  </si>
  <si>
    <t xml:space="preserve">[TRANSPORT] </t>
  </si>
  <si>
    <t xml:space="preserve">[HEBERGEMENT] </t>
  </si>
  <si>
    <t xml:space="preserve">AUTRE : [PARTENARIAT] </t>
  </si>
  <si>
    <t xml:space="preserve">AUTRE: PRESTATION </t>
  </si>
  <si>
    <t xml:space="preserve">AUTRE: DON </t>
  </si>
  <si>
    <t xml:space="preserve">AUTRE : PARTENARIAT </t>
  </si>
  <si>
    <t xml:space="preserve">Autre : [ Partenariat ] </t>
  </si>
  <si>
    <t xml:space="preserve">AUTRE: [DONS] </t>
  </si>
  <si>
    <t xml:space="preserve">PRESTATION ÉVÈNEMENTIELLE (STAND, AUTRE) </t>
  </si>
  <si>
    <t xml:space="preserve">AUTRE : [CONTRAT DE PARTENARIAT] </t>
  </si>
  <si>
    <t xml:space="preserve">Autre : [Espace publicitaire] </t>
  </si>
  <si>
    <t>PRESTATION SERVICE</t>
  </si>
  <si>
    <t xml:space="preserve">PARTENARIAT MEDICAL </t>
  </si>
  <si>
    <t xml:space="preserve">AUTRE : [PRESTATION DE SERVICE] </t>
  </si>
  <si>
    <t xml:space="preserve">AUTRE: [CONTRAT DE PRESTATIONS DE SERVICES] </t>
  </si>
  <si>
    <t xml:space="preserve">HOSPITALITE RP/CONGRES/SYMPOSIUM </t>
  </si>
  <si>
    <t xml:space="preserve">AUTRE: [PARTENARIAT] </t>
  </si>
  <si>
    <t>HOSPITALITE RP/CONGRES/SYMPOSIUM</t>
  </si>
  <si>
    <t xml:space="preserve">AUTRE : [DONS] </t>
  </si>
  <si>
    <t xml:space="preserve">AUTRE [CONVENTION DE PARTENARIAT] </t>
  </si>
  <si>
    <t xml:space="preserve">AUTRE : [CONTRAT DE PARTENARIAT - LOCATION DE STAND] </t>
  </si>
  <si>
    <t xml:space="preserve">AUTRE: PARTENARIAT </t>
  </si>
  <si>
    <t xml:space="preserve">CONTRAT DE PARTENARIAT </t>
  </si>
  <si>
    <t>AUTRE : [CONTRAT DE PARTENARIAT - LOCATION DE STAND]</t>
  </si>
  <si>
    <t xml:space="preserve">AUTRE : [STAND/TABLE] </t>
  </si>
  <si>
    <t xml:space="preserve">AUTRE: [DON] </t>
  </si>
  <si>
    <t xml:space="preserve">DONS </t>
  </si>
  <si>
    <t xml:space="preserve">Autre: Don </t>
  </si>
  <si>
    <t xml:space="preserve">AUTRE [DONS] </t>
  </si>
  <si>
    <t xml:space="preserve">DONS DE FONCTIONNEMENT / RECHERCHE </t>
  </si>
  <si>
    <t xml:space="preserve">Autre : [Forfait] </t>
  </si>
  <si>
    <t xml:space="preserve">AUTRE: VISITE/(2 X GO-ON 25MG) </t>
  </si>
  <si>
    <t xml:space="preserve">AUTRE : [ CONSEIL / EXPERTISE SCIENTIFIQUE ] </t>
  </si>
  <si>
    <t>AUTRE : [ HOSPITALITE ]</t>
  </si>
  <si>
    <t xml:space="preserve">AUTRE : [ HOSPITALITE ] </t>
  </si>
  <si>
    <t xml:space="preserve">Autre : cheque </t>
  </si>
  <si>
    <t xml:space="preserve">Autre : Frais d'inscription Congres </t>
  </si>
  <si>
    <t xml:space="preserve">AUTRE: DEJEUNER/DINER </t>
  </si>
  <si>
    <t xml:space="preserve">AUTRE: INDEMNITE </t>
  </si>
  <si>
    <t xml:space="preserve">AUTRE: VISITE/(3 X GO-ON 25MG) </t>
  </si>
  <si>
    <t xml:space="preserve">EPU/EPU </t>
  </si>
  <si>
    <t xml:space="preserve">FRAIS D'INSCRIPTION </t>
  </si>
  <si>
    <t xml:space="preserve">HÃƒÂ©bergement </t>
  </si>
  <si>
    <t xml:space="preserve">HONORAIRE HCP </t>
  </si>
  <si>
    <t xml:space="preserve">INSCRIPTION_REPAS_TRANSPORT_HEBERGEMENT </t>
  </si>
  <si>
    <t>REPAS</t>
  </si>
  <si>
    <t>[AUTRE] : [CONVENTION HOSPITALITE]</t>
  </si>
  <si>
    <t xml:space="preserve">[FORMATION] </t>
  </si>
  <si>
    <t>[ORATEURS MODERATEURS]</t>
  </si>
  <si>
    <t xml:space="preserve">ATELIERS SIMS </t>
  </si>
  <si>
    <t xml:space="preserve">Autre : [ hospitalité ] </t>
  </si>
  <si>
    <t>Autre : [entretien]</t>
  </si>
  <si>
    <t xml:space="preserve">Autre : [Location de stand / Congrès / Autre] </t>
  </si>
  <si>
    <t xml:space="preserve">Autre : Bourse d'étude, de recherche </t>
  </si>
  <si>
    <t>autre : enquête téléphonique</t>
  </si>
  <si>
    <t xml:space="preserve">Autre: [Convention d'hospitalité] </t>
  </si>
  <si>
    <t xml:space="preserve">Autre[ORATEUR REUNION POST EULAR PARIS 94] </t>
  </si>
  <si>
    <t xml:space="preserve">AUTRE_CONNEXION </t>
  </si>
  <si>
    <t xml:space="preserve">Autres </t>
  </si>
  <si>
    <t xml:space="preserve">Congrès/symposium </t>
  </si>
  <si>
    <t>CONTRATS D'HOSPITALITE</t>
  </si>
  <si>
    <t xml:space="preserve">CONVENTION D'ORATEUR RÉUNION D'ÉCHANGES SCIENTIFIQUES </t>
  </si>
  <si>
    <t xml:space="preserve">CONVENTIONDE RECHERCHE </t>
  </si>
  <si>
    <t>Etudes</t>
  </si>
  <si>
    <t xml:space="preserve">FORMATION PERSONNEL </t>
  </si>
  <si>
    <t>PRESTATION</t>
  </si>
  <si>
    <t xml:space="preserve">RACHIS AQUITANE CONGRES </t>
  </si>
  <si>
    <t xml:space="preserve">Recherche biomédicale - Avenant n° 2 </t>
  </si>
  <si>
    <t xml:space="preserve">Recherche biomédicale - Avenant n° 3 </t>
  </si>
  <si>
    <t xml:space="preserve">Reunion Medicale </t>
  </si>
  <si>
    <t xml:space="preserve">Reunion Professionnelle </t>
  </si>
  <si>
    <t xml:space="preserve">COLLATION/COLLATION </t>
  </si>
  <si>
    <t xml:space="preserve">AUTRE: COLLATION/COLLATION </t>
  </si>
  <si>
    <t xml:space="preserve">AUTRE: COLLATION </t>
  </si>
  <si>
    <t xml:space="preserve">AUTRE: CONGRES/COCKTAIL </t>
  </si>
  <si>
    <t xml:space="preserve">AUTRE: CONGRES/INSCRIPTION </t>
  </si>
  <si>
    <t xml:space="preserve">CONGRES/ACHEMINEMENT (AVION) </t>
  </si>
  <si>
    <t xml:space="preserve">CONGRES/DEJEUNERS / DINERS (4) </t>
  </si>
  <si>
    <t xml:space="preserve">CONGRES/HEBERGEMENT </t>
  </si>
  <si>
    <t xml:space="preserve">CONGRES/HEBERGEMENT (2 NUITEES) </t>
  </si>
  <si>
    <t xml:space="preserve">CONGRES/REPAS 12.06.13 </t>
  </si>
  <si>
    <t xml:space="preserve">CONGRES/REPAS 13.06.13 </t>
  </si>
  <si>
    <t xml:space="preserve">CONGRES/REPAS 14.06.13 </t>
  </si>
  <si>
    <t xml:space="preserve">ANNUAL EUROPEAN CONGRESS OF RHEUMATOLOGY </t>
  </si>
  <si>
    <t xml:space="preserve">Autre:[RP] </t>
  </si>
  <si>
    <t xml:space="preserve">INTERNATIONAL SYMPOSIUM ON INTRA ARTICULAR TREATMENT </t>
  </si>
  <si>
    <t>INVITATION</t>
  </si>
  <si>
    <t xml:space="preserve">ACCORD DE COOPERATION </t>
  </si>
  <si>
    <t xml:space="preserve">Autre : [Contrat de consultant] </t>
  </si>
  <si>
    <t xml:space="preserve">Autre : [Convention de consultant] </t>
  </si>
  <si>
    <t xml:space="preserve">Autre : [Convention Orateur] </t>
  </si>
  <si>
    <t xml:space="preserve">Autre : collaboration scientifique </t>
  </si>
  <si>
    <t xml:space="preserve">AUTRE : CONTRAT DE COLLABORATION SCIENTIFIQUE </t>
  </si>
  <si>
    <t xml:space="preserve">Autre : RÃ©union scientifique </t>
  </si>
  <si>
    <t xml:space="preserve">AUTRE [CONTRAT DE PRESTATION DE SERVICE] </t>
  </si>
  <si>
    <t xml:space="preserve">Comite Experts </t>
  </si>
  <si>
    <t xml:space="preserve">CONSULTANT </t>
  </si>
  <si>
    <t xml:space="preserve">CONTRAT DE PRESTATION DE SERVICES </t>
  </si>
  <si>
    <t xml:space="preserve">Contrat d'essai clinique </t>
  </si>
  <si>
    <t>Orateur symposium</t>
  </si>
  <si>
    <t xml:space="preserve">Recherche biomédicale - Avenant n° 1 </t>
  </si>
  <si>
    <t xml:space="preserve">Recherche non interventionnelle ou observationnelle </t>
  </si>
  <si>
    <t>Reunion Medicale</t>
  </si>
  <si>
    <t xml:space="preserve">SYMPOSIUM SFH </t>
  </si>
  <si>
    <t xml:space="preserve">Honoraires de consultant </t>
  </si>
  <si>
    <t xml:space="preserve">répas </t>
  </si>
  <si>
    <t xml:space="preserve">Repas &amp; Voyage de Train </t>
  </si>
  <si>
    <t xml:space="preserve">Restauration / Dïner </t>
  </si>
  <si>
    <t xml:space="preserve">AUTRE : FRAIS DE RESTAURATION / RP </t>
  </si>
  <si>
    <t xml:space="preserve">AUTRE : REMUNERATION </t>
  </si>
  <si>
    <t>MSDAVENIR</t>
  </si>
  <si>
    <t>ACCORD HEALTHCARE FRANCE SAS</t>
  </si>
  <si>
    <t>Adaptimmune LTD</t>
  </si>
  <si>
    <t>ADARE PHARMACEUTICALS SAS</t>
  </si>
  <si>
    <t>Aepodia France SARL</t>
  </si>
  <si>
    <t>AIXIAL</t>
  </si>
  <si>
    <t>ALLIANCE PHARMA FRANCE</t>
  </si>
  <si>
    <t>AMB-I SANTE PROVENCE</t>
  </si>
  <si>
    <t>Ascensia Diabetes Care France</t>
  </si>
  <si>
    <t>AUDITION AQUITAINE CARBON BLANC</t>
  </si>
  <si>
    <t>AUDITIONLAC</t>
  </si>
  <si>
    <t>BAXALTA FRANCE SAS</t>
  </si>
  <si>
    <t>Biocompatibles UK Ltd</t>
  </si>
  <si>
    <t>BIODIMED Conseils</t>
  </si>
  <si>
    <t>BIOSERENITY</t>
  </si>
  <si>
    <t>BIOSTATEM</t>
  </si>
  <si>
    <t>Bristol-Myers Squibb Business Services Limited</t>
  </si>
  <si>
    <t>Bristol-Myers Squibb Finlande Ab</t>
  </si>
  <si>
    <t>Bristol-Myers Squibb Israel</t>
  </si>
  <si>
    <t>Bristol-Myers Squibb K.K</t>
  </si>
  <si>
    <t>Bristol-Myers Squibb Middle East &amp; Africa FZ-LLC</t>
  </si>
  <si>
    <t>Bristol-Myers Squibb, S.A.U.</t>
  </si>
  <si>
    <t>CARDIOLOGS TECHNOLOGIES</t>
  </si>
  <si>
    <t>CELGENE SAS</t>
  </si>
  <si>
    <t>Cirrina</t>
  </si>
  <si>
    <t>CLINHOSPI</t>
  </si>
  <si>
    <t>Cytori Therapeutics Inc.</t>
  </si>
  <si>
    <t>Draeger Medical Systems, Inc</t>
  </si>
  <si>
    <t>DRAPER PHARMA</t>
  </si>
  <si>
    <t>Edwards Lifesciences SA</t>
  </si>
  <si>
    <t>EMULSAR</t>
  </si>
  <si>
    <t>EQINOX HEALTHCARE FRANCE</t>
  </si>
  <si>
    <t>Field Scope International</t>
  </si>
  <si>
    <t>Fondation Transplantation</t>
  </si>
  <si>
    <t>GAMAMABS PHARMA</t>
  </si>
  <si>
    <t>GlobalData</t>
  </si>
  <si>
    <t>Glocal Mind</t>
  </si>
  <si>
    <t>Grayling</t>
  </si>
  <si>
    <t>HARMONIE MEDICAL SERVICE GRAND EST</t>
  </si>
  <si>
    <t>HEXACATH SA</t>
  </si>
  <si>
    <t>Impatients N.V</t>
  </si>
  <si>
    <t>Incyte Biosciences France</t>
  </si>
  <si>
    <t>INIT</t>
  </si>
  <si>
    <t>Institut Roche</t>
  </si>
  <si>
    <t>Interactive Biosoftware</t>
  </si>
  <si>
    <t>IST cardiology</t>
  </si>
  <si>
    <t>JAZZ PHARMACEUTICALS FRANCE</t>
  </si>
  <si>
    <t>JULIUS CLINICAL RESEARCH B.V.</t>
  </si>
  <si>
    <t>KERI MEDICAL FRANCE</t>
  </si>
  <si>
    <t>LABORATOIR CLAYTONE-TERRAFOR</t>
  </si>
  <si>
    <t>LABORATOIRE CEVIDRA</t>
  </si>
  <si>
    <t>LABORATOIRE DU SOLVIREX</t>
  </si>
  <si>
    <t>Laboratoire Eneomey</t>
  </si>
  <si>
    <t>Laboratoires Nicox</t>
  </si>
  <si>
    <t>LG HOMEO</t>
  </si>
  <si>
    <t>LivaNova</t>
  </si>
  <si>
    <t>Lysogene</t>
  </si>
  <si>
    <t>MECCELLIS BIOTECH</t>
  </si>
  <si>
    <t>MED-EL Elektromedizinische Geraete Gesellschaft m.b.H</t>
  </si>
  <si>
    <t>MEDICAL SANTE GRAND NORD</t>
  </si>
  <si>
    <t>MEDIPHA SANTE</t>
  </si>
  <si>
    <t>MELLITUS CARE</t>
  </si>
  <si>
    <t>MIS IMPLANTS TECHNOLOGIES FRANCE</t>
  </si>
  <si>
    <t>MITHRA PHARMACEUTICALS S.A.S</t>
  </si>
  <si>
    <t>MONITORING FORCE FRANCE</t>
  </si>
  <si>
    <t>MORIA LASE</t>
  </si>
  <si>
    <t>MOVE-UP</t>
  </si>
  <si>
    <t>MULTIPLICOM</t>
  </si>
  <si>
    <t>MVRx, Inc.</t>
  </si>
  <si>
    <t>Nanosonics Europe Limited</t>
  </si>
  <si>
    <t>NAOS</t>
  </si>
  <si>
    <t>NAOS FRANCE</t>
  </si>
  <si>
    <t>NeoMedLight SAS</t>
  </si>
  <si>
    <t>newbone</t>
  </si>
  <si>
    <t>NOVALLIANCE MEDICAL</t>
  </si>
  <si>
    <t>Novo Nordisk Production SAS</t>
  </si>
  <si>
    <t>Objective Focus Limited</t>
  </si>
  <si>
    <t>Observia SAS</t>
  </si>
  <si>
    <t>OLYMPUS WINTER &amp; IBE GmbH</t>
  </si>
  <si>
    <t>ORTHO-SPACE Ltd</t>
  </si>
  <si>
    <t>OSE Immunotherapeutics</t>
  </si>
  <si>
    <t>Otsuka Pharpaceutical (Suisse) Sarl</t>
  </si>
  <si>
    <t>PANSEPLAIE</t>
  </si>
  <si>
    <t>PASTEL AUDIOLOGIE</t>
  </si>
  <si>
    <t>PathoQuest SAS</t>
  </si>
  <si>
    <t>Pharmacosmos</t>
  </si>
  <si>
    <t>pharmaouest industries</t>
  </si>
  <si>
    <t>PHAROLY</t>
  </si>
  <si>
    <t>PHYSIO CONTROL FRANCE SARL</t>
  </si>
  <si>
    <t>Piramal Imaging GmbH</t>
  </si>
  <si>
    <t>PPi Healthcare Consulting Ltd</t>
  </si>
  <si>
    <t>Precilens</t>
  </si>
  <si>
    <t>Promethera Biosciences SA</t>
  </si>
  <si>
    <t>RAPTOR PHARMACEUTICALS FRANCE SAS</t>
  </si>
  <si>
    <t>ReCor Medical Inc</t>
  </si>
  <si>
    <t>RICHARD WOLF FRANCE</t>
  </si>
  <si>
    <t>Roche Lebanon SARL</t>
  </si>
  <si>
    <t>SA Bristol-Myers Squibb Belgium</t>
  </si>
  <si>
    <t>SA MEDICOSCOP</t>
  </si>
  <si>
    <t>SANETIS</t>
  </si>
  <si>
    <t>Santor edition</t>
  </si>
  <si>
    <t>SARL ADAGIO</t>
  </si>
  <si>
    <t>SARL AUDIOSON</t>
  </si>
  <si>
    <t>SARL GHAMA</t>
  </si>
  <si>
    <t>SARL INFINY</t>
  </si>
  <si>
    <t>SARL OPTAC</t>
  </si>
  <si>
    <t>SARL RR CONSEIL</t>
  </si>
  <si>
    <t>SERENITY MEDICAL SERVICES SARL</t>
  </si>
  <si>
    <t>seven dreamers laboratories</t>
  </si>
  <si>
    <t>SHC Universal</t>
  </si>
  <si>
    <t>SIMARATO</t>
  </si>
  <si>
    <t>SIVANTOS</t>
  </si>
  <si>
    <t>SOS OXYGENE BASSIN PARISIEN NORD Les Mureaux</t>
  </si>
  <si>
    <t>SOS OXYGENE GRAND PERIGORD</t>
  </si>
  <si>
    <t>SOS OXYGENE LOIRE HAUTE LOIRE</t>
  </si>
  <si>
    <t>SOS OXYGENE MOR-BIHAN / PENN AR BEDÂ Â</t>
  </si>
  <si>
    <t>SUBLIMED</t>
  </si>
  <si>
    <t>surdioptic</t>
  </si>
  <si>
    <t>Synakene</t>
  </si>
  <si>
    <t>System Analytic</t>
  </si>
  <si>
    <t>THERMO FISHER DIAGNOSTICS</t>
  </si>
  <si>
    <t>Tillotts Pharma France SAS</t>
  </si>
  <si>
    <t>Toray Industries, Inc.</t>
  </si>
  <si>
    <t>United Orthopedic Corporation (France)</t>
  </si>
  <si>
    <t>Valtech Cardio Ltd</t>
  </si>
  <si>
    <t>VALUA SARL</t>
  </si>
  <si>
    <t>VEODIS</t>
  </si>
  <si>
    <t>VKMED</t>
  </si>
  <si>
    <t>ZS Associates International, Inc.</t>
  </si>
  <si>
    <t>agence européenne informatique</t>
  </si>
  <si>
    <t>ALK-AbellÓ</t>
  </si>
  <si>
    <t>Association pour le Développement de l'Enseignement et des Recherches auprès des universités des centres de recherches et des entreprises d'Aquitaine (ADERA)</t>
  </si>
  <si>
    <t>Gesellschaft fÜr Konsumforschung (GfK SE)</t>
  </si>
  <si>
    <t>ADIRAL Association d'Aide aux Traitements À Domicile</t>
  </si>
  <si>
    <t>AGIR À dom Assistance</t>
  </si>
  <si>
    <t>CAREFUSION SWITZERLAND 317 SÀrl</t>
  </si>
  <si>
    <t>Pulmonx International SÀrl</t>
  </si>
  <si>
    <t>IsoTis International SÀRL</t>
  </si>
  <si>
    <t>Drägerwerk AG &amp; Co. KGaA</t>
  </si>
  <si>
    <t xml:space="preserve">AUTRE : STAFF </t>
  </si>
  <si>
    <t xml:space="preserve">Recherche scientifique </t>
  </si>
  <si>
    <t xml:space="preserve">Autre : Autre : [ Reunion professionnelle ] </t>
  </si>
  <si>
    <t xml:space="preserve">Autre : Autre: Collaboration pour une Etude de Marché </t>
  </si>
  <si>
    <t xml:space="preserve">Autre : Participation à une étude de marché </t>
  </si>
  <si>
    <t xml:space="preserve">Autre : Convention d'Hospitalité </t>
  </si>
  <si>
    <t xml:space="preserve">Autre : Autre : [ Réunion professionnelle ] </t>
  </si>
  <si>
    <t xml:space="preserve">Autre : AUTRE </t>
  </si>
  <si>
    <t xml:space="preserve">Autre : RECHERCHE - ETUDE OBSERVATIONNELLE - OBSERVATEUR </t>
  </si>
  <si>
    <t>Autre : CONSEIL</t>
  </si>
  <si>
    <t xml:space="preserve">Autre : Autre : [Réunion] </t>
  </si>
  <si>
    <t xml:space="preserve">Autre : Autre : Manifestation Scientifique </t>
  </si>
  <si>
    <t xml:space="preserve">Autre : CONSEIL </t>
  </si>
  <si>
    <t xml:space="preserve">Autre : REALISATION D'UNE ENQUÊTE </t>
  </si>
  <si>
    <t>Autre : CONVENTION D'HOSPITALITE</t>
  </si>
  <si>
    <t xml:space="preserve">Autre : autre : enquête téléphonique </t>
  </si>
  <si>
    <t xml:space="preserve">Autre : Autre : [Orateur] </t>
  </si>
  <si>
    <t xml:space="preserve">Autre : AUTRE [CONTRAT D ORATEUR] </t>
  </si>
  <si>
    <t xml:space="preserve">Autre : Autre : [Expertise] </t>
  </si>
  <si>
    <t>Autre : MARKETING</t>
  </si>
  <si>
    <t xml:space="preserve">Autre : RECHERCHE BIOMEDICALE </t>
  </si>
  <si>
    <t xml:space="preserve">Autre : AUTRE : [CONTRAT DE CONSEIL &amp; PRESTATION] </t>
  </si>
  <si>
    <t>Contrat d'intervenant à une manifestation / orateur</t>
  </si>
  <si>
    <t xml:space="preserve">Autre : Autre : [ hospitalité liée à une manifestation scientifique ] </t>
  </si>
  <si>
    <t xml:space="preserve">Autre : Autre : [ Manifestation professionnelle ] </t>
  </si>
  <si>
    <t xml:space="preserve">Autre : Autre : [ Orateur / Intervenant ] </t>
  </si>
  <si>
    <t>Autre : Autre : [ Reunion professionnelle ]</t>
  </si>
  <si>
    <t xml:space="preserve">Autre : Autre : [Consultant (HCP)] </t>
  </si>
  <si>
    <t xml:space="preserve">Autre : AUTRE : [CONTRAT DE COLLABORATION SCIENTIFIQUE] </t>
  </si>
  <si>
    <t xml:space="preserve">Autre : AUTRE : [ETUDE CLINIQUE] </t>
  </si>
  <si>
    <t>Autre : Autre : [Orateur]</t>
  </si>
  <si>
    <t xml:space="preserve">Autre : AUTRE : [PARTICIPATION RÉUNION SCIENTIFIQUE] </t>
  </si>
  <si>
    <t xml:space="preserve">Autre : Autre : Reunion professionnelle ou scientifique </t>
  </si>
  <si>
    <t xml:space="preserve">Autre : Autre : Réunion professionnelle ou scientifique </t>
  </si>
  <si>
    <t xml:space="preserve">Autre : AUTRE [CONVENTION D HOSPITALITE] </t>
  </si>
  <si>
    <t xml:space="preserve">Autre : Autre [CONVENTION D ORATEUR] </t>
  </si>
  <si>
    <t xml:space="preserve">Autre : AUTRE: [CONTRAT DE COLLABORATION SCENTIFIQUE] </t>
  </si>
  <si>
    <t xml:space="preserve">Autre : AUTRE: [CONTRAT DE COLLABORATION SCIENTIFIQUE] </t>
  </si>
  <si>
    <t>Autre : AUTRE: [CONVENTION HOSPITALITE]</t>
  </si>
  <si>
    <t xml:space="preserve">Autre : AUTRE: [CONVENTION HOSPITALITE] </t>
  </si>
  <si>
    <t>Autre : Congres / Symposium</t>
  </si>
  <si>
    <t xml:space="preserve">Autre : CONGRES / SYMPOSIUM </t>
  </si>
  <si>
    <t xml:space="preserve">Autre : Congrès / Symposium </t>
  </si>
  <si>
    <t xml:space="preserve">Autre : CONGRES SYMPOSIUM </t>
  </si>
  <si>
    <t xml:space="preserve">Autre : CONVENTION D HOSPITALITE </t>
  </si>
  <si>
    <t xml:space="preserve">Autre : CONVENTION D’HOSPITALITÉ </t>
  </si>
  <si>
    <t xml:space="preserve">Autre : CONVENTION DE RECHERCHE </t>
  </si>
  <si>
    <t xml:space="preserve">Autre : HOSPITALITE RP/CONGRES / SYMPO </t>
  </si>
  <si>
    <t xml:space="preserve">Autre : INVITATION </t>
  </si>
  <si>
    <t xml:space="preserve">Autre : ORATEUR RP/CONGRES/SYMPO </t>
  </si>
  <si>
    <t xml:space="preserve">Autre : ORATEUR RP/CONGRES/SYMPOSIUM </t>
  </si>
  <si>
    <t xml:space="preserve">Autre : recherche biomédicale </t>
  </si>
  <si>
    <t xml:space="preserve">Autre : Recherche Clinique </t>
  </si>
  <si>
    <t xml:space="preserve">Autre : RECHERCHE SCIENTIFIQUE </t>
  </si>
  <si>
    <t xml:space="preserve">Inscription congrès </t>
  </si>
  <si>
    <t xml:space="preserve">PAUSE </t>
  </si>
  <si>
    <t xml:space="preserve">Autre : "CONTRAT D'ORATEUR" </t>
  </si>
  <si>
    <t xml:space="preserve">Autre : [BOARD EXPERTS] </t>
  </si>
  <si>
    <t>Autre : [ORATEURS MODERATEURS]</t>
  </si>
  <si>
    <t xml:space="preserve">Autre : AUTRE : [ CONSEIL / EXPERTISE SCIENTIFIQUE ] </t>
  </si>
  <si>
    <t xml:space="preserve">Autre : AUTRE : [ HOSPITALITE ] </t>
  </si>
  <si>
    <t>Autre : Autre : [Communication scientifique]</t>
  </si>
  <si>
    <t xml:space="preserve">Autre : Autre : [Communication scientifique] </t>
  </si>
  <si>
    <t xml:space="preserve">Autre : Autre : [CONVENTION D'HOSPITALITE] </t>
  </si>
  <si>
    <t xml:space="preserve">Autre : Autre : [EXPERT CONSULTANT] </t>
  </si>
  <si>
    <t xml:space="preserve">Autre : AUTRE : [INTERVENANT] </t>
  </si>
  <si>
    <t xml:space="preserve">Autre : AUTRE : EXPERT INTERVENANT </t>
  </si>
  <si>
    <t xml:space="preserve">Autre : AUTRE : EXPERTISE PARTAGEE </t>
  </si>
  <si>
    <t xml:space="preserve">Autre : Autre : Prestation de service </t>
  </si>
  <si>
    <t xml:space="preserve">Autre : AUTRE [CONTRAT DE CONSULTANT] </t>
  </si>
  <si>
    <t xml:space="preserve">Autre : AUTRE [CONTRAT ORATEUR] </t>
  </si>
  <si>
    <t xml:space="preserve">Autre : AUTRE: [HOSPITALITE] </t>
  </si>
  <si>
    <t xml:space="preserve">Autre : CONGRES/SYMPOSIUM </t>
  </si>
  <si>
    <t xml:space="preserve">Autre : Conseil et Communication Médico-Scientifique </t>
  </si>
  <si>
    <t xml:space="preserve">Autre : Contrat de conseil scientifique </t>
  </si>
  <si>
    <t xml:space="preserve">Autre : Convention assimilé à de la recherche </t>
  </si>
  <si>
    <t>Autre : CONVENTION D HOSPITALITE</t>
  </si>
  <si>
    <t xml:space="preserve">Autre : Convention de prestation de service </t>
  </si>
  <si>
    <t>Autre : CONVENTION DE PRESTATION DE SERVICES</t>
  </si>
  <si>
    <t xml:space="preserve">Autre : EXPERT </t>
  </si>
  <si>
    <t>Autre : Interview</t>
  </si>
  <si>
    <t xml:space="preserve">Autre : Interview </t>
  </si>
  <si>
    <t xml:space="preserve">Autre : Marketing </t>
  </si>
  <si>
    <t xml:space="preserve">Contrat d'expert scientifique, contrat dans le cadre d'une recherche, contrat de consultant </t>
  </si>
  <si>
    <t xml:space="preserve">Contrat d'intervenant à une manifestation / orateur </t>
  </si>
  <si>
    <t>Contrat d'interview</t>
  </si>
  <si>
    <t xml:space="preserve">Contrat d'interview </t>
  </si>
  <si>
    <t xml:space="preserve">Hospitalité </t>
  </si>
  <si>
    <t xml:space="preserve">Autre[HONORAIRES] </t>
  </si>
  <si>
    <t xml:space="preserve">HEBERGEMENT </t>
  </si>
  <si>
    <t xml:space="preserve">Autre : Autre : Intervenant (Orateur/ Modérateur/ Président...) </t>
  </si>
  <si>
    <t xml:space="preserve">Autre : congrès/symposium </t>
  </si>
  <si>
    <t xml:space="preserve">Autre : CONVENTION DE RECHERCHE BIOMEDICALE TRIPARTITE </t>
  </si>
  <si>
    <t xml:space="preserve">Inscription Evenement Scientifique </t>
  </si>
  <si>
    <t xml:space="preserve">Autre : CONVENTION D'HOSPITALITÃ‰ </t>
  </si>
  <si>
    <t xml:space="preserve">Autre : [Honoraires PdS] </t>
  </si>
  <si>
    <t xml:space="preserve">Autre : Autre : [collaboration scientifique à titre gratuit] </t>
  </si>
  <si>
    <t xml:space="preserve">Autre : Autre : [Collaboration Scientifique non remuneree] </t>
  </si>
  <si>
    <t xml:space="preserve">Autre : Autre : [Collaboration Scientifique] </t>
  </si>
  <si>
    <t xml:space="preserve">Autre : AUTRE : [CONSULTANT] </t>
  </si>
  <si>
    <t xml:space="preserve">Autre : AUTRE : [CONTRAT DE COLLABORATION] </t>
  </si>
  <si>
    <t xml:space="preserve">Autre : Autre : [Convention d ’Hospitalite] </t>
  </si>
  <si>
    <t>Autre : Autre : [Convention d’Hospitalite]</t>
  </si>
  <si>
    <t xml:space="preserve">Autre : Autre : [Convention d’Hospitalite] </t>
  </si>
  <si>
    <t xml:space="preserve">Autre : Autre : [Convention d’Hospitalité] </t>
  </si>
  <si>
    <t xml:space="preserve">Autre : Autre : [Convention dHospitalité] </t>
  </si>
  <si>
    <t xml:space="preserve">Autre : Autre : [Convention d'Hospitalité] </t>
  </si>
  <si>
    <t xml:space="preserve">Autre : AUTRE : [CONVENTION HOSPITALITE] </t>
  </si>
  <si>
    <t xml:space="preserve">Autre : Autre : [Conventiond'hospitalité] </t>
  </si>
  <si>
    <t xml:space="preserve">Autre : AUTRE : [DROIT A L IMAGE] </t>
  </si>
  <si>
    <t xml:space="preserve">Autre : Autre : [HONORAIRES ou CONTRAT] </t>
  </si>
  <si>
    <t xml:space="preserve">Autre : Autre : [HOSPITALITE] </t>
  </si>
  <si>
    <t xml:space="preserve">Autre : Autre : [Repas] </t>
  </si>
  <si>
    <t xml:space="preserve">Autre : Autre : [RP Prédéclarée Hospitalité] </t>
  </si>
  <si>
    <t xml:space="preserve">Autre : Autre : [RP VACCINER EN 2012 : Q/R] </t>
  </si>
  <si>
    <t xml:space="preserve">Autre : Autre : [RP] </t>
  </si>
  <si>
    <t xml:space="preserve">Autre : AUTRE: [ETUDE DE MARCHE] </t>
  </si>
  <si>
    <t xml:space="preserve">Autre : Autre: Orateur </t>
  </si>
  <si>
    <t>Autre : Congrès / Symposium</t>
  </si>
  <si>
    <t xml:space="preserve">Autre : contrat de consultant/expert/intervenant </t>
  </si>
  <si>
    <t>Inscription congrès</t>
  </si>
  <si>
    <t xml:space="preserve">Autre : Autre : [Contrat autre] </t>
  </si>
  <si>
    <t xml:space="preserve">Autre : Autre : [HONORAIRES] </t>
  </si>
  <si>
    <t xml:space="preserve">Autre : Autre : Contrat consultant </t>
  </si>
  <si>
    <t>Autre : Autre : Manifestation Scientifique</t>
  </si>
  <si>
    <t>Autre : Autre : Réunion professionnelle ou scientifique</t>
  </si>
  <si>
    <t xml:space="preserve">DINER </t>
  </si>
  <si>
    <t xml:space="preserve">HONORAIRES </t>
  </si>
  <si>
    <t xml:space="preserve">Participation Evenement Scientifique </t>
  </si>
  <si>
    <t xml:space="preserve">Autre : [AUTRE] : [CONVENTION HOSPITALITE] </t>
  </si>
  <si>
    <t>Autre : AUTRE : [COLLABORATION SCIENTIFIQUE]</t>
  </si>
  <si>
    <t xml:space="preserve">Autre : AUTRE : [HOSPITALITE EVENEMENT] </t>
  </si>
  <si>
    <t xml:space="preserve">Autre : AUTRE : [PRESTATIONS DE SERVICE] </t>
  </si>
  <si>
    <t xml:space="preserve">Autre : Autre :[Collaboration Scientifique] </t>
  </si>
  <si>
    <t xml:space="preserve">Autre : AUTRE [CONNEXION] </t>
  </si>
  <si>
    <t>Autre : AUTRE [CONTRAT D ORATEUR]</t>
  </si>
  <si>
    <t xml:space="preserve">Autre : AUTRE [CONVENTION D EXPERT] </t>
  </si>
  <si>
    <t xml:space="preserve">Autre : Autre: Phone consult </t>
  </si>
  <si>
    <t xml:space="preserve">TRANSPORT taxi </t>
  </si>
  <si>
    <t>Autre : Autre : Intervenant (Orateur/ Modérateur/ Président...)</t>
  </si>
  <si>
    <t xml:space="preserve">Autre : AUTRE : MANIFESTATION DE PROMOTION </t>
  </si>
  <si>
    <t xml:space="preserve">Autre : AUTRE : PARTICIPATION A MANIFESTATION SCIENTIFIQUE </t>
  </si>
  <si>
    <t xml:space="preserve">Restauration / Pauses </t>
  </si>
  <si>
    <t xml:space="preserve">Autre : AUTRE : [PRESTATION DE SERVICES] </t>
  </si>
  <si>
    <t xml:space="preserve">Autre : CONGRES </t>
  </si>
  <si>
    <t>Autre : Reunion Medicale</t>
  </si>
  <si>
    <t xml:space="preserve">Hospitalité Congrès Symposium </t>
  </si>
  <si>
    <t xml:space="preserve">Autre : Hospitalité Congrès Symposium </t>
  </si>
  <si>
    <t xml:space="preserve">Evaluation produit cosmétique </t>
  </si>
  <si>
    <t xml:space="preserve">AUTRE:[FRAIS D'INSCRIPTION] </t>
  </si>
  <si>
    <t xml:space="preserve">Autre : Autre : [CONTRAT DE CONSULTANT] </t>
  </si>
  <si>
    <t xml:space="preserve">Autre : AUTRE : ORATEUR </t>
  </si>
  <si>
    <t xml:space="preserve">Autre : Autre: [Prestation de service] </t>
  </si>
  <si>
    <t xml:space="preserve">Autre : AVENANT A CONVENTION DE PRESTATION DE SERVICES </t>
  </si>
  <si>
    <t xml:space="preserve">Autre : AVENANT A LA CONVENTION DE PRESTATION DE SERVICES </t>
  </si>
  <si>
    <t xml:space="preserve">Autre : Convention de prestation de services </t>
  </si>
  <si>
    <t xml:space="preserve">Autre : AUTRE : [CONTRAT D'ORATEUR] </t>
  </si>
  <si>
    <t xml:space="preserve">Enquête / Etude / Etude de marché (hors recherche) </t>
  </si>
  <si>
    <t xml:space="preserve">Autre : Autre : Etude de marché </t>
  </si>
  <si>
    <t xml:space="preserve">Autre : Autre : [Opération SA/Journée-Soirée] </t>
  </si>
  <si>
    <t xml:space="preserve">Autre : [rémunération] </t>
  </si>
  <si>
    <t xml:space="preserve">AUTRE : HOSPITALITE STAFF </t>
  </si>
  <si>
    <t xml:space="preserve">Autre : repas STAFF </t>
  </si>
  <si>
    <t xml:space="preserve">Hospitalité [ transport/repas/Hébergement] </t>
  </si>
  <si>
    <t xml:space="preserve">Autre : </t>
  </si>
  <si>
    <t xml:space="preserve">Autre : Autre : [ Expert ] </t>
  </si>
  <si>
    <t>Autre : Autre : [ Réunion professionnelle ]</t>
  </si>
  <si>
    <t>Autre : Autre : [Consultant (HCP)]</t>
  </si>
  <si>
    <t>Autre : Autre : [Contrat de conseil &amp; prestation]</t>
  </si>
  <si>
    <t xml:space="preserve">Autre : Autre : [Lettre/mail Intervenant] </t>
  </si>
  <si>
    <t>Autre : AUTRE : [PARTICIPATION RÉUNION SCIENTIFIQUE]</t>
  </si>
  <si>
    <t xml:space="preserve">Autre : AUTRE : [PARTICIPATION R�ION SCIENTIFIQUE] </t>
  </si>
  <si>
    <t xml:space="preserve">Autre : AUTRE : CANCER DU POUMON EGFR MUTE </t>
  </si>
  <si>
    <t xml:space="preserve">Autre : Autre : HOSPITALITE RP </t>
  </si>
  <si>
    <t xml:space="preserve">Autre : AUTRE : REFLEXION SCIENTFIQUE AUTOUR DE L'IMMUNOTHERAPIE DANS LA PRISE EN CHARGE DU CANCER BRONCHIQUE </t>
  </si>
  <si>
    <t>Autre : Collaboration Scientifique - Conseil</t>
  </si>
  <si>
    <t>Autre : congrès/symposium</t>
  </si>
  <si>
    <t xml:space="preserve">Autre : Consultant (HCP) </t>
  </si>
  <si>
    <t xml:space="preserve">Autre : CONTRAT DE CONSULTANT </t>
  </si>
  <si>
    <t xml:space="preserve">Autre : CONTRAT ORATEUR </t>
  </si>
  <si>
    <t xml:space="preserve">Autre : CONVENTION DE CONSULTANT </t>
  </si>
  <si>
    <t xml:space="preserve">Autre : LETTRE ACCORD </t>
  </si>
  <si>
    <t xml:space="preserve">Autre : ORATEUR INTERVENANT </t>
  </si>
  <si>
    <t>Contrat d'expert scientifique, contrat dans le cadre d'une recherche, contrat de consultant</t>
  </si>
  <si>
    <t xml:space="preserve">Autre : [Honoraires] </t>
  </si>
  <si>
    <t xml:space="preserve">AUTRE [DINER REUNION] </t>
  </si>
  <si>
    <t xml:space="preserve">Honoraire + hospitalité </t>
  </si>
  <si>
    <t xml:space="preserve">TRANSFERT </t>
  </si>
  <si>
    <t xml:space="preserve">Autre : [Marketing] </t>
  </si>
  <si>
    <t xml:space="preserve">Autre : AUTRE / HOSPITALITES </t>
  </si>
  <si>
    <t xml:space="preserve">Autre : Autre : [ EPU ] </t>
  </si>
  <si>
    <t>Autre : Autre : [ Expert ]</t>
  </si>
  <si>
    <t xml:space="preserve">Autre : Autre : [Hospitalité Evenement] </t>
  </si>
  <si>
    <t>Autre : AUTRE : ORATEUR</t>
  </si>
  <si>
    <t xml:space="preserve">Autre : AUTRE : REFLEXION DANS LE DOMAINE DU CANCER GASTRIQUE METASTASE HER2+ </t>
  </si>
  <si>
    <t xml:space="preserve">Autre : Autre : Réunion scientifique </t>
  </si>
  <si>
    <t xml:space="preserve">Autre : Autre: [Convention d'hospitalité] </t>
  </si>
  <si>
    <t>Autre : AUTRE: ETUDES DE MARCHE SONDAGES</t>
  </si>
  <si>
    <t xml:space="preserve">Autre : Congrs / Symposium </t>
  </si>
  <si>
    <t xml:space="preserve">Autre : CONGRES / SYMPOSIUM / BOARD </t>
  </si>
  <si>
    <t xml:space="preserve">Autre : CONGRES / SYMPOSIUM / RP </t>
  </si>
  <si>
    <t xml:space="preserve">Autre : CONGRÈS / SYMPOSIUM/ RP </t>
  </si>
  <si>
    <t xml:space="preserve">Autre : CONGRES/ SYMPOSIUM </t>
  </si>
  <si>
    <t xml:space="preserve">Autre : CONSEIL / PRESTATION </t>
  </si>
  <si>
    <t xml:space="preserve">Autre : CONVENTION D’HOSPITALITE </t>
  </si>
  <si>
    <t>Autre : HOSPITALITE RP/CONGRES / SYMPO</t>
  </si>
  <si>
    <t>Autre : Accord d'Orateur</t>
  </si>
  <si>
    <t xml:space="preserve">Autre : Accord d'Orateur </t>
  </si>
  <si>
    <t>Autre : Autre : [ Orateur / Intervenant ]</t>
  </si>
  <si>
    <t>Autre : Congrs / Symposium</t>
  </si>
  <si>
    <t>Autre : EXPERT</t>
  </si>
  <si>
    <t xml:space="preserve">Autre : Autre : [entretien] </t>
  </si>
  <si>
    <t>Autre : AUTRE [CONTRAT DE CONSULTANT]</t>
  </si>
  <si>
    <t>Début</t>
  </si>
  <si>
    <t xml:space="preserve">Fin </t>
  </si>
  <si>
    <t>Signature</t>
  </si>
  <si>
    <t>Lieux</t>
  </si>
  <si>
    <t>Autre : AUTRE : [PARTICIPATION R�ION SCIENTIFIQUE]</t>
  </si>
  <si>
    <t xml:space="preserve">Autre : Conseil : Invitation Board </t>
  </si>
  <si>
    <t xml:space="preserve">Dîner </t>
  </si>
  <si>
    <t>Autre : AUTRE</t>
  </si>
  <si>
    <t xml:space="preserve">Autre : Autre : ETUDE DE MARCHE </t>
  </si>
  <si>
    <t xml:space="preserve">Autre : AUTRE: ETUDES DE MARCHE SONDAGES </t>
  </si>
  <si>
    <t xml:space="preserve">AUTRE : HONORAIRES ETUDES </t>
  </si>
  <si>
    <t>Autre : [Marketing]</t>
  </si>
  <si>
    <t>Autre : Autre : [entretien]</t>
  </si>
  <si>
    <t>Autre : Autre : [Hospitalité Evenement]</t>
  </si>
  <si>
    <t xml:space="preserve">Autre : AUTRE : CONVENTION D'HOSPITALITE ET DE COLLABORATION SCIENTIFIQUE </t>
  </si>
  <si>
    <t xml:space="preserve">Autre : autre : enquête web </t>
  </si>
  <si>
    <t>Autre : Autre : Etude de marché</t>
  </si>
  <si>
    <t>Autre : AUTRE : PARTICIPATION A MANIFESTATION SCIENTIFIQUE</t>
  </si>
  <si>
    <t xml:space="preserve">Autre : AUTRE [CONVENTION HOSPITALITE] </t>
  </si>
  <si>
    <t xml:space="preserve">Autre : AUTRE ETUDE DE MARCHE </t>
  </si>
  <si>
    <t xml:space="preserve">Autre : Congrés / Symposium </t>
  </si>
  <si>
    <t xml:space="preserve">Autre : CONSEIL - PRESTATIONS MULTIPLES </t>
  </si>
  <si>
    <t>Autre : CONVENTION D’HOSPITALITÉ</t>
  </si>
  <si>
    <t>Autre : Orateur</t>
  </si>
  <si>
    <t xml:space="preserve">Autre : Orateur </t>
  </si>
  <si>
    <t xml:space="preserve">Autre : REALISATION D'UNE ENQUETE </t>
  </si>
  <si>
    <t xml:space="preserve">Autre : Recherche biomédicale - Avenant n° 1 </t>
  </si>
  <si>
    <t>Enquête / Etude / Etude de marché (hors recherche)</t>
  </si>
  <si>
    <t xml:space="preserve">Autre : [Remis Publication scientifique] </t>
  </si>
  <si>
    <t xml:space="preserve">Autre : AUTRE : [CONVENTION D HOSPITALITE] </t>
  </si>
  <si>
    <t>Autre : AUTRE: [CONTRAT DE COLLABORATION SCIENTIFIQUE]</t>
  </si>
  <si>
    <t xml:space="preserve">Autre : Autre: Intervenant </t>
  </si>
  <si>
    <t xml:space="preserve">Autre : CONTRAT DE PRESTATION DE SERVICE </t>
  </si>
  <si>
    <t xml:space="preserve">Autre : CONTRATS D'HOSPITALITE </t>
  </si>
  <si>
    <t xml:space="preserve">Autre : CONVENTION DE COLLABORATION </t>
  </si>
  <si>
    <t xml:space="preserve">Autre : RECHERCHE PRET </t>
  </si>
  <si>
    <t>Autre : Autre : [ Manifestation professionnelle ]</t>
  </si>
  <si>
    <t xml:space="preserve">Autre : Autre : Intervenant (Orateur/ ModÃ©rateur/ PrÃ©sident...) </t>
  </si>
  <si>
    <t xml:space="preserve">Autre : conseil réunion scientifique </t>
  </si>
  <si>
    <t>Autre : CONVENTION DE COLLABORATION</t>
  </si>
  <si>
    <t xml:space="preserve">Autre : ORATEUR/MODERATEUR </t>
  </si>
  <si>
    <t>Autre : PARTICIPATION REUNION SCIENTIFIQUE</t>
  </si>
  <si>
    <t xml:space="preserve">OPPORTUNITE </t>
  </si>
  <si>
    <t xml:space="preserve">Autre : Autre : [Hospitalité Evenement Scientifique] </t>
  </si>
  <si>
    <t xml:space="preserve">Autre : CONVENTION ORATEUR </t>
  </si>
  <si>
    <t xml:space="preserve">Autre : PARTICIPATION REUNION SCIENTIFIQUE </t>
  </si>
  <si>
    <t xml:space="preserve">autre : enquête internet </t>
  </si>
  <si>
    <t>Autre : AUTRE ETUDE DE MARCHE</t>
  </si>
  <si>
    <t>Autre : Congrés / Symposium</t>
  </si>
  <si>
    <t>Autre : RECHERCHE - ETUDE OBSERVATIONNELLE - OBSERVATEUR</t>
  </si>
  <si>
    <t xml:space="preserve">Autre : AUTRE : CONSULTANT SCIENTIFIQUE </t>
  </si>
  <si>
    <t>Autre : AUTRE [CONVENTION D HOSPITALITE]</t>
  </si>
  <si>
    <t xml:space="preserve">Autre : PRESTATION CONSEIL SCIENTIF/ PARTICIPATION BOARD </t>
  </si>
  <si>
    <t xml:space="preserve">Autre : REUNION SCIENTIFIQUE </t>
  </si>
  <si>
    <t xml:space="preserve">AUTRE : [ACCOMPAGNEMENT] </t>
  </si>
  <si>
    <t xml:space="preserve">AUTRE : [DON EN NATURE] </t>
  </si>
  <si>
    <t xml:space="preserve">Autre : [don] </t>
  </si>
  <si>
    <t xml:space="preserve">Don </t>
  </si>
  <si>
    <t xml:space="preserve">DONS DE FONCTIONNEMENT (RÉMUNÉRATION LIÉE À DES ACTIVITÉS DE RECHERCHE) </t>
  </si>
  <si>
    <t xml:space="preserve">REMUNERATION </t>
  </si>
  <si>
    <t>Achat / location d'espaces dans le cadre d'événements scientifiques</t>
  </si>
  <si>
    <t xml:space="preserve">Achat / location d'espaces dans le cadre d'événements scientifiques </t>
  </si>
  <si>
    <t xml:space="preserve">Autre : AUTRE / STAND </t>
  </si>
  <si>
    <t xml:space="preserve">Autre : Autre : [ Parrainage ] </t>
  </si>
  <si>
    <t xml:space="preserve">Autre : Autre : [ Partenariat ] </t>
  </si>
  <si>
    <t xml:space="preserve">Autre : AUTRE : [ RECHERCHE SCIENTIFIQUE ] </t>
  </si>
  <si>
    <t xml:space="preserve">Autre : AUTRE : [CONTRAT DE PARTENARIAT] </t>
  </si>
  <si>
    <t>Autre : Autre : [Convention de partenariat]</t>
  </si>
  <si>
    <t xml:space="preserve">Autre : AUTRE : [PROJET] </t>
  </si>
  <si>
    <t xml:space="preserve">Autre : Autre : [Recherche/Développement] </t>
  </si>
  <si>
    <t xml:space="preserve">Autre : Autre : contrat de collaboration </t>
  </si>
  <si>
    <t xml:space="preserve">Autre : Autre : Contrat de Visites sur Site </t>
  </si>
  <si>
    <t xml:space="preserve">Autre : AUTRE : CONVENTION DE RECHERCHE </t>
  </si>
  <si>
    <t xml:space="preserve">Autre : AUTRE [CONVENTION DE PARTENARIAT] </t>
  </si>
  <si>
    <t xml:space="preserve">Autre : CONTRAT DE CONFIDENTIALITE </t>
  </si>
  <si>
    <t xml:space="preserve">Autre : Contrat de Formation </t>
  </si>
  <si>
    <t xml:space="preserve">Autre : CONTRAT DE PARTENARIAT - PRESTATION </t>
  </si>
  <si>
    <t xml:space="preserve">Autre : Contrat de recherche interventionnelle et non-interventionnelle </t>
  </si>
  <si>
    <t xml:space="preserve">Autre : Contrat Parrainage Inauguration </t>
  </si>
  <si>
    <t xml:space="preserve">Autre : CONVENTION D'ACHAT : FORMATION </t>
  </si>
  <si>
    <t xml:space="preserve">Autre : CONVENTION DE DONS (SUBVENTIONS) </t>
  </si>
  <si>
    <t>Autre : CONVENTION DE RECHERCHE</t>
  </si>
  <si>
    <t xml:space="preserve">Autre : Convention de Recherche Biomédicale </t>
  </si>
  <si>
    <t>Autre : CONVENTIONS DE RECHERCHE BIO MEDICALE</t>
  </si>
  <si>
    <t xml:space="preserve">Autre : Partenariat / Collaboration scientifique </t>
  </si>
  <si>
    <t xml:space="preserve">Autre : PRESTATION SERVICE </t>
  </si>
  <si>
    <t xml:space="preserve">Autre : Pret d'un instrument </t>
  </si>
  <si>
    <t xml:space="preserve">Autre : RECHERCHE AVENANT </t>
  </si>
  <si>
    <t>Autre : RECHERCHE BIOMÉDICALE</t>
  </si>
  <si>
    <t>Autre : RECHERCHE CLINIQUE</t>
  </si>
  <si>
    <t xml:space="preserve">Autre : subventions </t>
  </si>
  <si>
    <t>Don / Mécénat</t>
  </si>
  <si>
    <t xml:space="preserve">Don / Mécénat </t>
  </si>
  <si>
    <t>Parrainage</t>
  </si>
  <si>
    <t xml:space="preserve">Parrainage </t>
  </si>
  <si>
    <t>Partenariat</t>
  </si>
  <si>
    <t xml:space="preserve">Partenariat </t>
  </si>
  <si>
    <t xml:space="preserve">Prêt de matériel </t>
  </si>
  <si>
    <t>Recherche scientifique</t>
  </si>
  <si>
    <t xml:space="preserve">Autre : [Location de stand] </t>
  </si>
  <si>
    <t xml:space="preserve">Autre : [stand] </t>
  </si>
  <si>
    <t xml:space="preserve">AUTRE : DON DE MÉDICAMENT </t>
  </si>
  <si>
    <t xml:space="preserve">AUTRE : STAND CONGRES </t>
  </si>
  <si>
    <t xml:space="preserve">Dons de matériel </t>
  </si>
  <si>
    <t xml:space="preserve">Autre : Autre : [Autre] </t>
  </si>
  <si>
    <t xml:space="preserve">Autre : Autre : [Conseil communication] </t>
  </si>
  <si>
    <t xml:space="preserve">Autre : AUTRE : [CONTRAT DE PARTENARIAT - LOCATION DE STAND] </t>
  </si>
  <si>
    <t xml:space="preserve">Autre : Autre : [CONTRAT_DE_PRESTATIONS_DE_SERVICES] </t>
  </si>
  <si>
    <t>Autre : Autre : [Convention mécénat]</t>
  </si>
  <si>
    <t>Autre : Autre : [Expertise]</t>
  </si>
  <si>
    <t>Autre : AUTRE : [LOCATION DE STAND]</t>
  </si>
  <si>
    <t xml:space="preserve">Autre : AUTRE : [LOCATION ESPACE STAND] </t>
  </si>
  <si>
    <t>Autre : Autre : [Partenariat / Collaboration scientifique]</t>
  </si>
  <si>
    <t xml:space="preserve">Autre : AUTRE : [PARTENARIAT/STAND] </t>
  </si>
  <si>
    <t xml:space="preserve">Autre : Autre : [PARTENARIAT] </t>
  </si>
  <si>
    <t>Autre : Autre : [Recherche/Développement]</t>
  </si>
  <si>
    <t xml:space="preserve">Autre : Autre : [Stand] </t>
  </si>
  <si>
    <t xml:space="preserve">Autre : AUTRE : ASSISTANCE </t>
  </si>
  <si>
    <t xml:space="preserve">Autre : AUTRE : CONTRAT DE PRESTATIONS DE SERVICES </t>
  </si>
  <si>
    <t xml:space="preserve">Autre : Autre : Contrat de Sponsoring Evènement Commercial </t>
  </si>
  <si>
    <t xml:space="preserve">Autre : AUTRE : LOCATION DE STAND </t>
  </si>
  <si>
    <t xml:space="preserve">Autre : AUTRE : Partenariat </t>
  </si>
  <si>
    <t xml:space="preserve">Autre : Autre : site de référence </t>
  </si>
  <si>
    <t xml:space="preserve">Autre : Autre : Stand </t>
  </si>
  <si>
    <t xml:space="preserve">Autre : Autre :Contrat de location de stand </t>
  </si>
  <si>
    <t xml:space="preserve">Autre : AUTRE [LOCATION DE STAND] </t>
  </si>
  <si>
    <t xml:space="preserve">Autre : AUTRE [PRESTATIONS DE SERVICE] </t>
  </si>
  <si>
    <t xml:space="preserve">Autre : AUTRE: [CONTRAT DE PRESTATIONS DE SERVICES] </t>
  </si>
  <si>
    <t xml:space="preserve">Autre : AUTRE: [CONVENTION HOSPITALIERE] </t>
  </si>
  <si>
    <t xml:space="preserve">Autre : Consultant </t>
  </si>
  <si>
    <t xml:space="preserve">Autre : CONTRAT DE LOCATION DE STAND </t>
  </si>
  <si>
    <t xml:space="preserve">Autre : CONTRAT DE PRESTATION DE RECHERCHE </t>
  </si>
  <si>
    <t xml:space="preserve">Autre : CONVENTION DE PARTENARIAT </t>
  </si>
  <si>
    <t xml:space="preserve">Autre : Convention de recherche biomédicale. </t>
  </si>
  <si>
    <t xml:space="preserve">Autre : Convention pour la participation à un comité de surveillance et de suivi d’une recherche clinique </t>
  </si>
  <si>
    <t xml:space="preserve">Autre : CONVENTIONS DE RECHERCHE BIO MEDICALE </t>
  </si>
  <si>
    <t>Autre : ENGAGEMENT UNILATERAL</t>
  </si>
  <si>
    <t xml:space="preserve">Autre : LOCATION DE STAND </t>
  </si>
  <si>
    <t xml:space="preserve">Autre : Marketing et Parrainage </t>
  </si>
  <si>
    <t xml:space="preserve">Autre : PARTENARIAT MEDICAL </t>
  </si>
  <si>
    <t xml:space="preserve">Autre : PARTENARIAT RECHERCHE </t>
  </si>
  <si>
    <t xml:space="preserve">Autre : prestations de services </t>
  </si>
  <si>
    <t xml:space="preserve">Autre : PRESTATIONS DE SERVICES AVEC DES PERSONNES MORALES </t>
  </si>
  <si>
    <t xml:space="preserve">Autre : PUBLICITE STAND </t>
  </si>
  <si>
    <t xml:space="preserve">Autre : Recherche et Développement </t>
  </si>
  <si>
    <t xml:space="preserve">Autre : Recherche et Evaluation </t>
  </si>
  <si>
    <t xml:space="preserve">Autre : Recherche/Développement </t>
  </si>
  <si>
    <t xml:space="preserve">Autre : SUVENTIONS </t>
  </si>
  <si>
    <t xml:space="preserve">Autre : VISITE USINE </t>
  </si>
  <si>
    <t>Autres prestations de services</t>
  </si>
  <si>
    <t xml:space="preserve">Autres prestations de services </t>
  </si>
  <si>
    <t xml:space="preserve">Contrat / expertise autre que scientifique </t>
  </si>
  <si>
    <t xml:space="preserve">Médecin </t>
  </si>
  <si>
    <t xml:space="preserve">Inscription </t>
  </si>
  <si>
    <t xml:space="preserve">REPAS </t>
  </si>
  <si>
    <t xml:space="preserve">HÉBERGEMENT </t>
  </si>
  <si>
    <t xml:space="preserve">Hebergement </t>
  </si>
  <si>
    <t>ROCHE ROYAUME-UNI</t>
  </si>
  <si>
    <t>ROCHE ETATS-UNIS</t>
  </si>
  <si>
    <t xml:space="preserve">TRANSPORT </t>
  </si>
  <si>
    <t xml:space="preserve">Diner </t>
  </si>
  <si>
    <t xml:space="preserve">30/05/2013 - 07/06/2013 </t>
  </si>
  <si>
    <t xml:space="preserve">31/05/2013 - 04/06/2013 </t>
  </si>
  <si>
    <t xml:space="preserve">Autre : Congres / Symposium </t>
  </si>
  <si>
    <t xml:space="preserve">20/11/2014 - </t>
  </si>
  <si>
    <t xml:space="preserve">28/05/2015 - 28/05/2015 </t>
  </si>
  <si>
    <t xml:space="preserve">29/05/2015 - 02/06/2015 </t>
  </si>
  <si>
    <t xml:space="preserve">03/06/2016 - 07/06/2016 </t>
  </si>
  <si>
    <t xml:space="preserve">05/07/2016 - 22/05/2018 </t>
  </si>
  <si>
    <t xml:space="preserve">24/09/2016 - 24/09/2016 </t>
  </si>
  <si>
    <t xml:space="preserve">29/11/2016 - </t>
  </si>
  <si>
    <t>Sociétés étrangères du groupe Novartis</t>
  </si>
  <si>
    <t xml:space="preserve">01/01/2017 - 31/12/2017 </t>
  </si>
  <si>
    <t xml:space="preserve">19/04/2017 - </t>
  </si>
  <si>
    <t xml:space="preserve">05/05/2017 - 05/05/2017 </t>
  </si>
  <si>
    <t>VASSAL GILLES</t>
  </si>
  <si>
    <t xml:space="preserve">Autre: Phone consult </t>
  </si>
  <si>
    <t xml:space="preserve">RESTAURATION </t>
  </si>
  <si>
    <t xml:space="preserve">transport </t>
  </si>
  <si>
    <t xml:space="preserve">28/03/2013 - 28/03/2013 </t>
  </si>
  <si>
    <t xml:space="preserve">13/03/2013 - </t>
  </si>
  <si>
    <t xml:space="preserve">20/04/2013 - 20/04/2013 </t>
  </si>
  <si>
    <t xml:space="preserve">11/06/2013 - 11/06/2013 </t>
  </si>
  <si>
    <t xml:space="preserve">06/09/2013 - 07/09/2013 </t>
  </si>
  <si>
    <t xml:space="preserve">10/10/2013 - 12/10/2013 </t>
  </si>
  <si>
    <t xml:space="preserve">28/11/2013 - 28/11/2013 </t>
  </si>
  <si>
    <t xml:space="preserve">20/11/2013 - </t>
  </si>
  <si>
    <t xml:space="preserve">Autre : CONSEIL ET COMMUNICATION MEDICO-SCIENTIFIQUE </t>
  </si>
  <si>
    <t xml:space="preserve">19/12/2013 - </t>
  </si>
  <si>
    <t xml:space="preserve">24/01/2014 - 31/12/2014 </t>
  </si>
  <si>
    <t xml:space="preserve">30/01/2014 - </t>
  </si>
  <si>
    <t xml:space="preserve">05/02/2014 - 05/02/2014 </t>
  </si>
  <si>
    <t xml:space="preserve">28/02/2014 - </t>
  </si>
  <si>
    <t xml:space="preserve">28/03/2014 - 29/03/2014 </t>
  </si>
  <si>
    <t xml:space="preserve">15/03/2014 - 15/03/2014 </t>
  </si>
  <si>
    <t xml:space="preserve">21/03/2014 - 21/03/2014 </t>
  </si>
  <si>
    <t xml:space="preserve">21/03/2014 - </t>
  </si>
  <si>
    <t xml:space="preserve">22/03/2014 - 22/03/2014 </t>
  </si>
  <si>
    <t xml:space="preserve">Formation </t>
  </si>
  <si>
    <t xml:space="preserve">07/03/2014 - 08/03/2014 </t>
  </si>
  <si>
    <t xml:space="preserve">23/05/2014 - 30/06/2014 </t>
  </si>
  <si>
    <t xml:space="preserve">20/06/2014 - 21/06/2014 </t>
  </si>
  <si>
    <t xml:space="preserve">03/09/2014 - 31/12/2014 </t>
  </si>
  <si>
    <t xml:space="preserve">29/08/2014 - 17/09/2014 </t>
  </si>
  <si>
    <t xml:space="preserve">Autre : Autre : [Contrat de conseil &amp; prestation] </t>
  </si>
  <si>
    <t xml:space="preserve">03/09/2014 - 03/09/2014 </t>
  </si>
  <si>
    <t xml:space="preserve">Autre : Autre </t>
  </si>
  <si>
    <t xml:space="preserve">24/09/2014 - </t>
  </si>
  <si>
    <t xml:space="preserve">27/09/2014 - 27/09/2014 </t>
  </si>
  <si>
    <t xml:space="preserve">01/12/2014 - 31/12/2014 </t>
  </si>
  <si>
    <t xml:space="preserve">09/01/2015 - 10/01/2015 </t>
  </si>
  <si>
    <t xml:space="preserve">05/12/2014 - 06/12/2014 </t>
  </si>
  <si>
    <t xml:space="preserve">12/12/2014 - 12/12/2014 </t>
  </si>
  <si>
    <t xml:space="preserve">06/02/2015 - 07/02/2015 </t>
  </si>
  <si>
    <t xml:space="preserve">26/02/2015 - 28/02/2015 </t>
  </si>
  <si>
    <t xml:space="preserve">15/03/2015 - 31/12/2015 </t>
  </si>
  <si>
    <t xml:space="preserve">27/03/2015 - 31/12/2015 </t>
  </si>
  <si>
    <t xml:space="preserve">28/03/2015 - 28/03/2015 </t>
  </si>
  <si>
    <t xml:space="preserve">14/04/2015 - </t>
  </si>
  <si>
    <t xml:space="preserve">05/06/2015 - 06/06/2015 </t>
  </si>
  <si>
    <t xml:space="preserve">09/06/2015 - 09/06/2015 </t>
  </si>
  <si>
    <t xml:space="preserve">19/06/2015 - 20/06/2015 </t>
  </si>
  <si>
    <t xml:space="preserve">23/06/2015 - 31/12/2015 </t>
  </si>
  <si>
    <t xml:space="preserve">30/06/2015 - </t>
  </si>
  <si>
    <t xml:space="preserve">22/09/2015 - 22/09/2015 </t>
  </si>
  <si>
    <t xml:space="preserve">13/08/2015 - </t>
  </si>
  <si>
    <t xml:space="preserve">25/09/2015 - 29/09/2015 </t>
  </si>
  <si>
    <t xml:space="preserve">14/10/2015 - 14/10/2015 </t>
  </si>
  <si>
    <t xml:space="preserve">06/11/2015 - 06/11/2015 </t>
  </si>
  <si>
    <t xml:space="preserve">16/01/2015 - 16/01/2015 </t>
  </si>
  <si>
    <t xml:space="preserve">Autre : 3116001; site 101; </t>
  </si>
  <si>
    <t xml:space="preserve">02/04/2016 - 02/04/2016 </t>
  </si>
  <si>
    <t xml:space="preserve">15/03/2016 - 31/12/2016 </t>
  </si>
  <si>
    <t xml:space="preserve">15/06/2016 - </t>
  </si>
  <si>
    <t xml:space="preserve">28/06/2016 - 29/06/2016 </t>
  </si>
  <si>
    <t xml:space="preserve">28/06/2016 - 28/06/2016 </t>
  </si>
  <si>
    <t xml:space="preserve">18/11/2016 - 31/12/2016 </t>
  </si>
  <si>
    <t xml:space="preserve">31/08/2016 - </t>
  </si>
  <si>
    <t xml:space="preserve">15/09/2016 - 16/09/2016 </t>
  </si>
  <si>
    <t xml:space="preserve">14/10/2016 - 14/10/2016 </t>
  </si>
  <si>
    <t xml:space="preserve">14/10/2016 - 15/10/2016 </t>
  </si>
  <si>
    <t xml:space="preserve">16/11/2016 - 19/11/2016 </t>
  </si>
  <si>
    <t xml:space="preserve">08/12/2016 - 08/12/2016 </t>
  </si>
  <si>
    <t xml:space="preserve">03/02/2017 - 04/02/2017 </t>
  </si>
  <si>
    <t xml:space="preserve">31/01/2017 - 05/02/2017 </t>
  </si>
  <si>
    <t xml:space="preserve">09/02/2017 - </t>
  </si>
  <si>
    <t xml:space="preserve">20/03/2017 - 20/03/2017 </t>
  </si>
  <si>
    <t xml:space="preserve">24/04/2017 - 24/04/2017 </t>
  </si>
  <si>
    <t xml:space="preserve">27/03/2017 - 27/03/2017 </t>
  </si>
  <si>
    <t>MASSARD CHRISTOPHE</t>
  </si>
  <si>
    <t>MASSARD Christophe</t>
  </si>
  <si>
    <t xml:space="preserve">26/03/2017 - 26/03/2018 </t>
  </si>
  <si>
    <t xml:space="preserve">01/04/2017 - </t>
  </si>
  <si>
    <t xml:space="preserve">27/04/2017 - </t>
  </si>
  <si>
    <t xml:space="preserve">21/04/2017 - 22/04/2017 </t>
  </si>
  <si>
    <t xml:space="preserve">29/05/2017 - 22/12/2017 </t>
  </si>
  <si>
    <t xml:space="preserve">01/06/2017 - 31/12/2018 </t>
  </si>
  <si>
    <t xml:space="preserve">23/06/2017 - </t>
  </si>
  <si>
    <t xml:space="preserve">13/10/2017 - </t>
  </si>
  <si>
    <t xml:space="preserve">08/09/2017 - 12/09/2017 </t>
  </si>
  <si>
    <t xml:space="preserve">20/11/2017 - 21/11/2017 </t>
  </si>
  <si>
    <t xml:space="preserve">16/10/2017 - </t>
  </si>
  <si>
    <t xml:space="preserve">23/10/2017 - 23/06/2021 </t>
  </si>
  <si>
    <t xml:space="preserve">Autre : Convention unique Etablissement associé version septembre 2016 </t>
  </si>
  <si>
    <t xml:space="preserve">26/10/2017 - </t>
  </si>
  <si>
    <t>Taiho Oncology</t>
  </si>
  <si>
    <t xml:space="preserve">30/10/2017 - </t>
  </si>
  <si>
    <t xml:space="preserve">28/11/2017 - 28/11/2017 </t>
  </si>
  <si>
    <t xml:space="preserve">01/12/2017 - 02/12/2017 </t>
  </si>
  <si>
    <t xml:space="preserve">07/12/2017 - 07/12/2017 </t>
  </si>
  <si>
    <t xml:space="preserve">Autre : [Rémunération] </t>
  </si>
  <si>
    <t xml:space="preserve">Dons </t>
  </si>
  <si>
    <t>ROCHE MAROC</t>
  </si>
  <si>
    <t xml:space="preserve">Autre </t>
  </si>
  <si>
    <t>ROCHE SUISSE</t>
  </si>
  <si>
    <t>ROCHE ALLEMAGNE</t>
  </si>
  <si>
    <t>ROCHE DANEMARK</t>
  </si>
  <si>
    <t xml:space="preserve">dejeuner </t>
  </si>
  <si>
    <t xml:space="preserve">REPAS ET TRANSPORT </t>
  </si>
  <si>
    <t xml:space="preserve">05/09/2013 - 31/12/2013 </t>
  </si>
  <si>
    <t xml:space="preserve">13/11/2014 - 13/11/2014 </t>
  </si>
  <si>
    <t xml:space="preserve">05/01/2015 - 30/04/2017 </t>
  </si>
  <si>
    <t xml:space="preserve">22/01/2015 - </t>
  </si>
  <si>
    <t xml:space="preserve">21/03/2015 - 21/03/2015 </t>
  </si>
  <si>
    <t xml:space="preserve">05/05/2015 - </t>
  </si>
  <si>
    <t xml:space="preserve">05/07/2015 - 08/07/2015 </t>
  </si>
  <si>
    <t xml:space="preserve">25/09/2015 - 26/09/2015 </t>
  </si>
  <si>
    <t xml:space="preserve">13/08/2015 - 31/10/2015 </t>
  </si>
  <si>
    <t xml:space="preserve">30/07/2015 - 14/07/2016 </t>
  </si>
  <si>
    <t xml:space="preserve">27/11/2015 - </t>
  </si>
  <si>
    <t xml:space="preserve">07/10/2015 - 11/10/2015 </t>
  </si>
  <si>
    <t xml:space="preserve">09/09/2015 - 09/09/2016 </t>
  </si>
  <si>
    <t xml:space="preserve">27/09/2015 - </t>
  </si>
  <si>
    <t xml:space="preserve">30/10/2015 - 31/12/2015 </t>
  </si>
  <si>
    <t xml:space="preserve">09/10/2015 - 10/10/2015 </t>
  </si>
  <si>
    <t xml:space="preserve">14/10/2015 - 30/09/2019 </t>
  </si>
  <si>
    <t xml:space="preserve">27/11/2015 - 28/11/2015 </t>
  </si>
  <si>
    <t xml:space="preserve">21/12/2015 - 20/12/2016 </t>
  </si>
  <si>
    <t xml:space="preserve">Autre : Conseil en R&amp;D </t>
  </si>
  <si>
    <t xml:space="preserve">12/01/2016 - 16/01/2016 </t>
  </si>
  <si>
    <t xml:space="preserve">19/01/2016 - 15/07/2016 </t>
  </si>
  <si>
    <t xml:space="preserve">15/01/2016 - 15/01/2016 </t>
  </si>
  <si>
    <t xml:space="preserve">07/01/2015 - </t>
  </si>
  <si>
    <t xml:space="preserve">30/06/2016 - </t>
  </si>
  <si>
    <t xml:space="preserve">Autre : Crossborder </t>
  </si>
  <si>
    <t xml:space="preserve">12/01/2016 - 12/01/2016 </t>
  </si>
  <si>
    <t xml:space="preserve">01/02/2016 - 30/06/2019 </t>
  </si>
  <si>
    <t xml:space="preserve">01/01/2016 - </t>
  </si>
  <si>
    <t xml:space="preserve">19/03/2016 - </t>
  </si>
  <si>
    <t xml:space="preserve">16/04/2016 - 20/04/2016 </t>
  </si>
  <si>
    <t xml:space="preserve">02/07/2016 - 02/07/2016 </t>
  </si>
  <si>
    <t xml:space="preserve">20/05/2016 - </t>
  </si>
  <si>
    <t xml:space="preserve">26/04/2016 - </t>
  </si>
  <si>
    <t xml:space="preserve">02/05/2016 - </t>
  </si>
  <si>
    <t xml:space="preserve">Autre : Recherche Biomédicale </t>
  </si>
  <si>
    <t xml:space="preserve">06/06/2016 - 06/06/2016 </t>
  </si>
  <si>
    <t xml:space="preserve">19/05/2016 - </t>
  </si>
  <si>
    <t>Autre : Recherche biomédicale</t>
  </si>
  <si>
    <t xml:space="preserve">07/07/2016 - 06/07/2021 </t>
  </si>
  <si>
    <t xml:space="preserve">04/07/2016 - 31/12/2016 </t>
  </si>
  <si>
    <t xml:space="preserve">24/08/2016 - 23/02/2017 </t>
  </si>
  <si>
    <t xml:space="preserve">12/07/2016 - 31/08/2017 </t>
  </si>
  <si>
    <t xml:space="preserve">09/08/2016 - </t>
  </si>
  <si>
    <t xml:space="preserve">25/09/2016 - 29/09/2016 </t>
  </si>
  <si>
    <t xml:space="preserve">08/11/2016 - 09/11/2016 </t>
  </si>
  <si>
    <t xml:space="preserve">08/10/2016 - </t>
  </si>
  <si>
    <t xml:space="preserve">01/07/2016 - </t>
  </si>
  <si>
    <t xml:space="preserve">08/10/2016 - 31/03/2017 </t>
  </si>
  <si>
    <t xml:space="preserve">24/11/2016 - </t>
  </si>
  <si>
    <t xml:space="preserve">08/01/2017 - 13/01/2017 </t>
  </si>
  <si>
    <t xml:space="preserve">02/12/2016 - </t>
  </si>
  <si>
    <t xml:space="preserve">18/11/2016 - 19/11/2016 </t>
  </si>
  <si>
    <t xml:space="preserve">08/12/2016 - </t>
  </si>
  <si>
    <t xml:space="preserve">Autre : Reunion Medicale </t>
  </si>
  <si>
    <t xml:space="preserve">22/12/2016 - 22/12/2016 </t>
  </si>
  <si>
    <t xml:space="preserve">26/12/2016 - </t>
  </si>
  <si>
    <t xml:space="preserve">Autre : Recherche biomédicale </t>
  </si>
  <si>
    <t xml:space="preserve">12/01/2017 - 12/01/2017 </t>
  </si>
  <si>
    <t xml:space="preserve">02/02/2017 - </t>
  </si>
  <si>
    <t xml:space="preserve">25/01/2017 - </t>
  </si>
  <si>
    <t xml:space="preserve">07/03/2017 - 07/03/2017 </t>
  </si>
  <si>
    <t xml:space="preserve">01/02/2017 - 31/12/2017 </t>
  </si>
  <si>
    <t xml:space="preserve">20/04/2017 - </t>
  </si>
  <si>
    <t xml:space="preserve">22/06/2017 - 23/06/2017 </t>
  </si>
  <si>
    <t xml:space="preserve">05/06/2017 - 30/04/2018 </t>
  </si>
  <si>
    <t xml:space="preserve">23/05/2017 - </t>
  </si>
  <si>
    <t xml:space="preserve">07/04/2017 - </t>
  </si>
  <si>
    <t xml:space="preserve">02/06/2017 - 06/06/2017 </t>
  </si>
  <si>
    <t xml:space="preserve">04/07/2017 - </t>
  </si>
  <si>
    <t xml:space="preserve">19/07/2017 - 19/05/2017 </t>
  </si>
  <si>
    <t xml:space="preserve">Autre : Congrès/Symposium </t>
  </si>
  <si>
    <t xml:space="preserve">05/09/2017 - 05/09/2017 </t>
  </si>
  <si>
    <t xml:space="preserve">08/08/2017 - 31/12/2017 </t>
  </si>
  <si>
    <t xml:space="preserve">06/10/2017 - 07/10/2017 </t>
  </si>
  <si>
    <t xml:space="preserve">11/09/2017 - </t>
  </si>
  <si>
    <t xml:space="preserve">24/10/2017 - 24/10/2017 </t>
  </si>
  <si>
    <t xml:space="preserve">01/12/2017 - </t>
  </si>
  <si>
    <t xml:space="preserve">07/12/2017 - </t>
  </si>
  <si>
    <t>MARABELLE AURELIEN</t>
  </si>
  <si>
    <t>MARABELLE Aurélien</t>
  </si>
  <si>
    <t>Marabelle Aurelien</t>
  </si>
  <si>
    <t xml:space="preserve">18/01/2013 - 18/01/2013 </t>
  </si>
  <si>
    <t xml:space="preserve">31/05/2013 - 31/05/2013 </t>
  </si>
  <si>
    <t xml:space="preserve">27/09/2013 - 01/10/2013 </t>
  </si>
  <si>
    <t xml:space="preserve">Autre : [AUTRE] : [CONTRAT DE COLLABORATION] </t>
  </si>
  <si>
    <t xml:space="preserve">25/02/2014 - 26/02/2014 </t>
  </si>
  <si>
    <t xml:space="preserve">05/04/2014 - 09/04/2014 </t>
  </si>
  <si>
    <t xml:space="preserve">30/05/2014 - 03/06/2014 </t>
  </si>
  <si>
    <t xml:space="preserve">20/05/2015 - 19/05/2016 </t>
  </si>
  <si>
    <t xml:space="preserve">13/10/2015 - 13/10/2015 </t>
  </si>
  <si>
    <t xml:space="preserve">11/12/2015 - 31/12/2016 </t>
  </si>
  <si>
    <t xml:space="preserve">11/04/2016 - </t>
  </si>
  <si>
    <t xml:space="preserve">Autre : CONFÉRENCE PRESSE </t>
  </si>
  <si>
    <t xml:space="preserve">02/06/2016 - </t>
  </si>
  <si>
    <t xml:space="preserve">03/06/2016 - </t>
  </si>
  <si>
    <t xml:space="preserve">04/06/2016 - </t>
  </si>
  <si>
    <t xml:space="preserve">05/06/2016 - </t>
  </si>
  <si>
    <t xml:space="preserve">06/06/2016 - </t>
  </si>
  <si>
    <t xml:space="preserve">22/11/2016 - </t>
  </si>
  <si>
    <t xml:space="preserve">Autre : CONTRAT DE COLLABORATION SCIENTIFIQUE </t>
  </si>
  <si>
    <t xml:space="preserve">07/12/2016 - </t>
  </si>
  <si>
    <t xml:space="preserve">08/09/2017 - 08/09/2017 </t>
  </si>
  <si>
    <t xml:space="preserve">21/09/2017 - 21/09/2017 </t>
  </si>
  <si>
    <t>ANGEVIN ERIC</t>
  </si>
  <si>
    <t xml:space="preserve">Autre : [Participation Evenement Scientifique] </t>
  </si>
  <si>
    <t xml:space="preserve">[Autre] : Participation Evenement Scientifique </t>
  </si>
  <si>
    <t xml:space="preserve">23/01/2013 - </t>
  </si>
  <si>
    <t xml:space="preserve">Autre : Expert </t>
  </si>
  <si>
    <t xml:space="preserve">20/05/2013 - 20/05/2013 </t>
  </si>
  <si>
    <t xml:space="preserve">Autre : Collaboration Scientifique - Conseil </t>
  </si>
  <si>
    <t xml:space="preserve">07/06/2013 - 09/06/2013 </t>
  </si>
  <si>
    <t xml:space="preserve">02/12/2013 - 02/12/2013 </t>
  </si>
  <si>
    <t xml:space="preserve">Autre : CONVENTION HOSPITALITE </t>
  </si>
  <si>
    <t xml:space="preserve">10/04/2014 - 11/04/2014 </t>
  </si>
  <si>
    <t xml:space="preserve">Autre : CONVENTION D'HOSPITALITE </t>
  </si>
  <si>
    <t xml:space="preserve">13/06/2014 - 13/06/2014 </t>
  </si>
  <si>
    <t xml:space="preserve">19/08/2014 - 17/09/2014 </t>
  </si>
  <si>
    <t xml:space="preserve">19/09/2014 - 19/09/2014 </t>
  </si>
  <si>
    <t xml:space="preserve">22/01/2015 - 23/01/2015 </t>
  </si>
  <si>
    <t xml:space="preserve">11/05/2015 - 10/08/2015 </t>
  </si>
  <si>
    <t xml:space="preserve">24/06/2016 - 25/06/2016 </t>
  </si>
  <si>
    <t xml:space="preserve">25/06/2016 - 25/06/2016 </t>
  </si>
  <si>
    <t xml:space="preserve">02/12/2016 - 02/12/2016 </t>
  </si>
  <si>
    <t xml:space="preserve">16/01/2017 - 16/01/2017 </t>
  </si>
  <si>
    <t xml:space="preserve">02/05/2017 - 30/09/2017 </t>
  </si>
  <si>
    <t xml:space="preserve">23/11/2017 - 23/11/2017 </t>
  </si>
  <si>
    <t>SCOAZEC JEAN-YVES</t>
  </si>
  <si>
    <t>SCOAZEC JEAN YVES</t>
  </si>
  <si>
    <t xml:space="preserve">Pharmacien </t>
  </si>
  <si>
    <t xml:space="preserve">Autre[inscription congrès] </t>
  </si>
  <si>
    <t xml:space="preserve">03/05/2013 - 04/05/2013 </t>
  </si>
  <si>
    <t xml:space="preserve">01/10/2013 - </t>
  </si>
  <si>
    <t xml:space="preserve">04/09/2013 - </t>
  </si>
  <si>
    <t xml:space="preserve">27/09/2013 - </t>
  </si>
  <si>
    <t xml:space="preserve">26/11/2013 - </t>
  </si>
  <si>
    <t xml:space="preserve">29/04/2014 - 29/04/2014 </t>
  </si>
  <si>
    <t xml:space="preserve">13/05/2014 - </t>
  </si>
  <si>
    <t xml:space="preserve">28/08/2014 - </t>
  </si>
  <si>
    <t xml:space="preserve">26/09/2014 - </t>
  </si>
  <si>
    <t xml:space="preserve">Autre : congrés/symposium </t>
  </si>
  <si>
    <t xml:space="preserve">04/12/2014 - </t>
  </si>
  <si>
    <t xml:space="preserve">23/02/2015 - </t>
  </si>
  <si>
    <t xml:space="preserve">Autre : Conseil </t>
  </si>
  <si>
    <t xml:space="preserve">18/09/2015 - </t>
  </si>
  <si>
    <t xml:space="preserve">05/11/2015 - </t>
  </si>
  <si>
    <t xml:space="preserve">03/12/2015 - </t>
  </si>
  <si>
    <t xml:space="preserve">08/01/2016 - 08/01/2016 </t>
  </si>
  <si>
    <t xml:space="preserve">24/03/2016 - </t>
  </si>
  <si>
    <t xml:space="preserve">12/05/2016 - </t>
  </si>
  <si>
    <t xml:space="preserve">Autre : congrès/symposium3 </t>
  </si>
  <si>
    <t xml:space="preserve">06/09/2016 - </t>
  </si>
  <si>
    <t xml:space="preserve">15/08/2016 - 15/08/2016 </t>
  </si>
  <si>
    <t xml:space="preserve">Autre : [MARKETING] </t>
  </si>
  <si>
    <t xml:space="preserve">03/11/2016 - </t>
  </si>
  <si>
    <t xml:space="preserve">18/11/2016 - </t>
  </si>
  <si>
    <t xml:space="preserve">25/11/2016 - </t>
  </si>
  <si>
    <t xml:space="preserve">23/01/2017 - </t>
  </si>
  <si>
    <t xml:space="preserve">30/03/2017 - </t>
  </si>
  <si>
    <t xml:space="preserve">26/04/2017 - </t>
  </si>
  <si>
    <t xml:space="preserve">09/05/2017 - 09/05/2017 </t>
  </si>
  <si>
    <t xml:space="preserve">15/05/2017 - 31/12/2017 </t>
  </si>
  <si>
    <t xml:space="preserve">15/06/2017 - </t>
  </si>
  <si>
    <t xml:space="preserve">02/10/2017 - </t>
  </si>
  <si>
    <t xml:space="preserve">14/11/2017 - </t>
  </si>
  <si>
    <t xml:space="preserve">08/12/2017 - 31/12/2017 </t>
  </si>
  <si>
    <t>ROULEAU ETIENNE</t>
  </si>
  <si>
    <t xml:space="preserve">09/01/2013 - 31/12/2013 </t>
  </si>
  <si>
    <t>GOEURY DOMINIQUE</t>
  </si>
  <si>
    <t xml:space="preserve">22/01/2014 - 22/01/2014 </t>
  </si>
  <si>
    <t xml:space="preserve">26/06/2014 - 26/06/2014 </t>
  </si>
  <si>
    <t xml:space="preserve">Hospitalite </t>
  </si>
  <si>
    <t xml:space="preserve">16/01/2013 - 19/01/2013 </t>
  </si>
  <si>
    <t xml:space="preserve">16/01/2013 - 20/01/2013 </t>
  </si>
  <si>
    <t xml:space="preserve">08/02/2013 - 09/02/2013 </t>
  </si>
  <si>
    <t xml:space="preserve">05/04/2013 - 10/04/2013 </t>
  </si>
  <si>
    <t xml:space="preserve">06/04/2013 - 10/04/2013 </t>
  </si>
  <si>
    <t xml:space="preserve">21/06/2013 - 21/06/2013 </t>
  </si>
  <si>
    <t xml:space="preserve">14/06/2013 - 16/06/2013 </t>
  </si>
  <si>
    <t xml:space="preserve">19/06/2013 - 19/06/2013 </t>
  </si>
  <si>
    <t xml:space="preserve">29/06/2013 - 30/06/2013 </t>
  </si>
  <si>
    <t xml:space="preserve">10/12/2013 - 14/12/2013 </t>
  </si>
  <si>
    <t xml:space="preserve">27/09/2013 - 30/09/2013 </t>
  </si>
  <si>
    <t xml:space="preserve">07/02/2014 - 07/02/2014 </t>
  </si>
  <si>
    <t xml:space="preserve">12/02/2014 - 13/02/2014 </t>
  </si>
  <si>
    <t xml:space="preserve">19/03/2014 - 21/03/2014 </t>
  </si>
  <si>
    <t xml:space="preserve">11/04/2014 - 12/04/2014 </t>
  </si>
  <si>
    <t xml:space="preserve">22/04/2014 - </t>
  </si>
  <si>
    <t xml:space="preserve">20/05/2014 - 20/05/2014 </t>
  </si>
  <si>
    <t xml:space="preserve">12/06/2014 - 12/06/2014 </t>
  </si>
  <si>
    <t xml:space="preserve">30/06/2014 - </t>
  </si>
  <si>
    <t xml:space="preserve">09/12/2014 - 13/12/2014 </t>
  </si>
  <si>
    <t xml:space="preserve">01/09/2014 - 13/09/2014 </t>
  </si>
  <si>
    <t xml:space="preserve">12/09/2014 - 13/09/2014 </t>
  </si>
  <si>
    <t xml:space="preserve">20/01/2015 - 08/02/2015 </t>
  </si>
  <si>
    <t xml:space="preserve">17/09/2014 - 17/09/2014 </t>
  </si>
  <si>
    <t xml:space="preserve">21/01/2015 - 24/01/2015 </t>
  </si>
  <si>
    <t xml:space="preserve">30/01/2015 - </t>
  </si>
  <si>
    <t xml:space="preserve">06/05/2015 - 06/05/2015 </t>
  </si>
  <si>
    <t xml:space="preserve">18/06/2015 - 18/06/2015 </t>
  </si>
  <si>
    <t xml:space="preserve">10/09/2015 - 10/09/2015 </t>
  </si>
  <si>
    <t xml:space="preserve">13/10/2015 - </t>
  </si>
  <si>
    <t xml:space="preserve">29/01/2016 - 30/01/2016 </t>
  </si>
  <si>
    <t xml:space="preserve">08/12/2015 - 12/12/2015 </t>
  </si>
  <si>
    <t xml:space="preserve">11/03/2016 - 11/03/2016 </t>
  </si>
  <si>
    <t xml:space="preserve">01/04/2016 - 02/04/2016 </t>
  </si>
  <si>
    <t xml:space="preserve">19/04/2016 - 19/04/2018 </t>
  </si>
  <si>
    <t xml:space="preserve">21/06/2016 - 21/06/2016 </t>
  </si>
  <si>
    <t xml:space="preserve">18/10/2016 - 18/10/2016 </t>
  </si>
  <si>
    <t xml:space="preserve">16/11/2016 - 18/11/2016 </t>
  </si>
  <si>
    <t xml:space="preserve">24/01/2017 - 27/01/2017 </t>
  </si>
  <si>
    <t xml:space="preserve">15/06/2017 - 18/06/2017 </t>
  </si>
  <si>
    <t xml:space="preserve">16/06/2017 - 17/06/2017 </t>
  </si>
  <si>
    <t xml:space="preserve">05/07/2017 - 05/07/2017 </t>
  </si>
  <si>
    <t xml:space="preserve">05/12/2017 - 09/12/2017 </t>
  </si>
  <si>
    <t>FUMOLEAU PIERRE</t>
  </si>
  <si>
    <t xml:space="preserve">repas </t>
  </si>
  <si>
    <t xml:space="preserve">Autre : [Notes de frais] </t>
  </si>
  <si>
    <t xml:space="preserve">DOCUMENTATION </t>
  </si>
  <si>
    <t>LivaNova France SAS</t>
  </si>
  <si>
    <t xml:space="preserve">18/04/2013 - 19/04/2013 </t>
  </si>
  <si>
    <t xml:space="preserve">15/10/2013 - 15/10/2013 </t>
  </si>
  <si>
    <t xml:space="preserve">07/10/2013 - 10/12/2013 </t>
  </si>
  <si>
    <t xml:space="preserve">Autre : CONGRES/SYMPO </t>
  </si>
  <si>
    <t xml:space="preserve">12/06/2014 - 15/06/2014 </t>
  </si>
  <si>
    <t xml:space="preserve">27/01/2015 - 27/01/2015 </t>
  </si>
  <si>
    <t xml:space="preserve">05/12/2014 - 09/12/2014 </t>
  </si>
  <si>
    <t xml:space="preserve">15/01/2015 - 15/01/2015 </t>
  </si>
  <si>
    <t xml:space="preserve">22/02/2015 - 25/02/2015 </t>
  </si>
  <si>
    <t xml:space="preserve">30/01/2015 - 31/01/2015 </t>
  </si>
  <si>
    <t xml:space="preserve">30/03/2015 - 31/12/2015 </t>
  </si>
  <si>
    <t xml:space="preserve">21/05/2015 - 21/05/2015 </t>
  </si>
  <si>
    <t xml:space="preserve">Autre : AUTRE : CONVENTION D'HOSPITALITE </t>
  </si>
  <si>
    <t xml:space="preserve">27/11/2015 - 27/11/2015 </t>
  </si>
  <si>
    <t xml:space="preserve">04/12/2015 - 08/12/2015 </t>
  </si>
  <si>
    <t xml:space="preserve">10/12/2015 - 11/12/2015 </t>
  </si>
  <si>
    <t xml:space="preserve">01/11/2015 - 27/11/2015 </t>
  </si>
  <si>
    <t xml:space="preserve">12/02/2016 - 12/02/2016 </t>
  </si>
  <si>
    <t xml:space="preserve">11/03/2016 - </t>
  </si>
  <si>
    <t xml:space="preserve">08/11/2016 - 08/11/2016 </t>
  </si>
  <si>
    <t>IFRAH NORBERT</t>
  </si>
  <si>
    <t xml:space="preserve">repas professionnel </t>
  </si>
  <si>
    <t xml:space="preserve">02/07/2013 - </t>
  </si>
  <si>
    <t xml:space="preserve">Autre : Autre : Manifestation scientifique </t>
  </si>
  <si>
    <t xml:space="preserve">15/01/2014 - </t>
  </si>
  <si>
    <t xml:space="preserve">24/02/2014 - </t>
  </si>
  <si>
    <t xml:space="preserve">21/04/2015 - </t>
  </si>
  <si>
    <t xml:space="preserve">23/06/2015 - </t>
  </si>
  <si>
    <t xml:space="preserve">19/11/2016 - 19/11/2016 </t>
  </si>
  <si>
    <t xml:space="preserve">20/04/2017 - 20/04/2017 </t>
  </si>
  <si>
    <t xml:space="preserve">19/05/2017 - 19/05/2017 </t>
  </si>
  <si>
    <t xml:space="preserve">04/04/2014 - </t>
  </si>
  <si>
    <t xml:space="preserve">26/11/2015 - 26/11/2015 </t>
  </si>
  <si>
    <t xml:space="preserve">Pause </t>
  </si>
  <si>
    <t xml:space="preserve">Déjeuner </t>
  </si>
  <si>
    <t xml:space="preserve">Acheminement </t>
  </si>
  <si>
    <t xml:space="preserve">Autre : [ Forfait journée étude ] </t>
  </si>
  <si>
    <t xml:space="preserve">AUTRE : [INSCRIPTION EVENEMENT SCIENTIFIQUE] </t>
  </si>
  <si>
    <t xml:space="preserve">Remuneration </t>
  </si>
  <si>
    <t xml:space="preserve">30/01/2013 - </t>
  </si>
  <si>
    <t xml:space="preserve">31/01/2013 - </t>
  </si>
  <si>
    <t xml:space="preserve">01/03/2013 - 05/03/2013 </t>
  </si>
  <si>
    <t xml:space="preserve">30/05/2013 - 30/05/2013 </t>
  </si>
  <si>
    <t xml:space="preserve">03/07/2013 - 03/07/2013 </t>
  </si>
  <si>
    <t xml:space="preserve">Autre : Autre : [Hospitalité] </t>
  </si>
  <si>
    <t xml:space="preserve">16/09/2013 - 16/09/2013 </t>
  </si>
  <si>
    <t xml:space="preserve">10/09/2013 - </t>
  </si>
  <si>
    <t xml:space="preserve">21/09/2013 - 21/12/2013 </t>
  </si>
  <si>
    <t xml:space="preserve">10/10/2013 - 11/10/2013 </t>
  </si>
  <si>
    <t xml:space="preserve">20/09/2013 - </t>
  </si>
  <si>
    <t xml:space="preserve">28/10/2013 - </t>
  </si>
  <si>
    <t xml:space="preserve">13/11/2013 - 17/11/2013 </t>
  </si>
  <si>
    <t xml:space="preserve">09/12/2013 - </t>
  </si>
  <si>
    <t xml:space="preserve">11/12/2013 - 11/12/2013 </t>
  </si>
  <si>
    <t xml:space="preserve">17/12/2013 - 17/12/2013 </t>
  </si>
  <si>
    <t xml:space="preserve">28/01/2014 - </t>
  </si>
  <si>
    <t xml:space="preserve">06/02/2014 - 06/02/2014 </t>
  </si>
  <si>
    <t xml:space="preserve">14/02/2014 - 14/02/2014 </t>
  </si>
  <si>
    <t xml:space="preserve">21/03/2014 - 25/03/2014 </t>
  </si>
  <si>
    <t>Autre : CONGRES / SYMPOSIUM</t>
  </si>
  <si>
    <t xml:space="preserve">03/04/2014 - 04/04/2014 </t>
  </si>
  <si>
    <t xml:space="preserve">07/04/2014 - </t>
  </si>
  <si>
    <t xml:space="preserve">23/04/2014 - 31/03/2016 </t>
  </si>
  <si>
    <t xml:space="preserve">23/04/2014 - </t>
  </si>
  <si>
    <t xml:space="preserve">24/04/2014 - 31/12/2014 </t>
  </si>
  <si>
    <t xml:space="preserve">19/05/2014 - 31/03/2016 </t>
  </si>
  <si>
    <t xml:space="preserve">19/05/2014 - </t>
  </si>
  <si>
    <t xml:space="preserve">22/05/2014 - 23/05/2014 </t>
  </si>
  <si>
    <t xml:space="preserve">24/03/2014 - 30/05/2014 </t>
  </si>
  <si>
    <t xml:space="preserve">05/06/2014 - 05/06/2014 </t>
  </si>
  <si>
    <t xml:space="preserve">18/09/2014 - 18/09/2014 </t>
  </si>
  <si>
    <t xml:space="preserve">10/09/2014 - </t>
  </si>
  <si>
    <t xml:space="preserve">Autre : RECHERCHE CLINIQUE </t>
  </si>
  <si>
    <t xml:space="preserve">18/09/2014 - </t>
  </si>
  <si>
    <t xml:space="preserve">24/09/2014 - 24/09/2014 </t>
  </si>
  <si>
    <t xml:space="preserve">04/10/2014 - </t>
  </si>
  <si>
    <t xml:space="preserve">08/10/2014 - 12/10/2014 </t>
  </si>
  <si>
    <t xml:space="preserve">09/12/2014 - </t>
  </si>
  <si>
    <t xml:space="preserve">10/12/2014 - 10/12/2014 </t>
  </si>
  <si>
    <t xml:space="preserve">Autre : Congrès/symposium </t>
  </si>
  <si>
    <t xml:space="preserve">17/12/2014 - 17/12/2014 </t>
  </si>
  <si>
    <t xml:space="preserve">16/01/2015 - 31/12/2018 </t>
  </si>
  <si>
    <t xml:space="preserve">22/01/2015 - 22/01/2015 </t>
  </si>
  <si>
    <t xml:space="preserve">01/03/2015 - 28/02/2016 </t>
  </si>
  <si>
    <t xml:space="preserve">12/03/2015 - 13/03/2015 </t>
  </si>
  <si>
    <t xml:space="preserve">20/03/2015 - 24/03/2015 </t>
  </si>
  <si>
    <t xml:space="preserve">30/03/2015 - 28/03/2020 </t>
  </si>
  <si>
    <t xml:space="preserve">10/04/2015 - </t>
  </si>
  <si>
    <t xml:space="preserve">04/05/2015 - </t>
  </si>
  <si>
    <t xml:space="preserve">01/05/2015 - 31/07/2017 </t>
  </si>
  <si>
    <t xml:space="preserve">26/05/2015 - 25/06/2015 </t>
  </si>
  <si>
    <t xml:space="preserve">04/06/2015 - 04/06/2015 </t>
  </si>
  <si>
    <t xml:space="preserve">05/06/2015 - 05/06/2015 </t>
  </si>
  <si>
    <t xml:space="preserve">08/06/2015 - 13/06/2015 </t>
  </si>
  <si>
    <t xml:space="preserve">Autre : AUTRE : [HOSPITALITÉ EVENEMENT] </t>
  </si>
  <si>
    <t xml:space="preserve">03/07/2015 - 03/07/2015 </t>
  </si>
  <si>
    <t xml:space="preserve">16/09/2015 - 16/09/2015 </t>
  </si>
  <si>
    <t xml:space="preserve">17/09/2015 - 15/09/2020 </t>
  </si>
  <si>
    <t xml:space="preserve">23/09/2015 - 23/09/2015 </t>
  </si>
  <si>
    <t xml:space="preserve">05/11/2015 - 31/12/2015 </t>
  </si>
  <si>
    <t xml:space="preserve">25/11/2015 - 25/11/2015 </t>
  </si>
  <si>
    <t xml:space="preserve">09/12/2015 - 09/12/2015 </t>
  </si>
  <si>
    <t xml:space="preserve">04/03/2016 - 08/03/2016 </t>
  </si>
  <si>
    <t xml:space="preserve">24/03/2016 - 24/03/2016 </t>
  </si>
  <si>
    <t xml:space="preserve">04/04/2016 - </t>
  </si>
  <si>
    <t xml:space="preserve">22/04/2016 - 22/04/2016 </t>
  </si>
  <si>
    <t xml:space="preserve">28/04/2016 - 31/12/2016 </t>
  </si>
  <si>
    <t xml:space="preserve">11/05/2016 - 11/05/2016 </t>
  </si>
  <si>
    <t xml:space="preserve">17/06/2016 - 18/06/2016 </t>
  </si>
  <si>
    <t xml:space="preserve">02/06/2016 - 02/06/2016 </t>
  </si>
  <si>
    <t xml:space="preserve">02/06/2016 - 03/06/2016 </t>
  </si>
  <si>
    <t xml:space="preserve">16/06/2016 - 16/06/2016 </t>
  </si>
  <si>
    <t xml:space="preserve">16/06/2016 - </t>
  </si>
  <si>
    <t xml:space="preserve">17/06/2016 - 17/06/2016 </t>
  </si>
  <si>
    <t>Autre : CONGRES/SYMPOSIUM</t>
  </si>
  <si>
    <t xml:space="preserve">31/12/2016 - </t>
  </si>
  <si>
    <t xml:space="preserve">26/07/2016 - 01/08/2018 </t>
  </si>
  <si>
    <t xml:space="preserve">28/07/2016 - 28/07/2016 </t>
  </si>
  <si>
    <t xml:space="preserve">27/09/2016 - </t>
  </si>
  <si>
    <t xml:space="preserve">21/09/2016 - </t>
  </si>
  <si>
    <t xml:space="preserve">29/09/2016 - </t>
  </si>
  <si>
    <t xml:space="preserve">04/11/2016 - </t>
  </si>
  <si>
    <t xml:space="preserve">07/12/2016 - 07/12/2016 </t>
  </si>
  <si>
    <t xml:space="preserve">16/12/2016 - 31/12/2017 </t>
  </si>
  <si>
    <t xml:space="preserve">19/12/2016 - </t>
  </si>
  <si>
    <t xml:space="preserve">03/01/2017 - 10/03/2017 </t>
  </si>
  <si>
    <t xml:space="preserve">10/02/2017 - 10/02/2017 </t>
  </si>
  <si>
    <t xml:space="preserve">03/03/2017 - 07/03/2017 </t>
  </si>
  <si>
    <t xml:space="preserve">11/04/2017 - 11/04/2017 </t>
  </si>
  <si>
    <t xml:space="preserve">28/06/2017 - 31/12/2017 </t>
  </si>
  <si>
    <t xml:space="preserve">23/08/2017 - </t>
  </si>
  <si>
    <t xml:space="preserve">13/09/2017 - 17/09/2017 </t>
  </si>
  <si>
    <t xml:space="preserve">10/11/2017 - 10/11/2017 </t>
  </si>
  <si>
    <t xml:space="preserve">13/12/2017 - 13/12/2017 </t>
  </si>
  <si>
    <t xml:space="preserve">12/12/2017 - 16/12/2017 </t>
  </si>
  <si>
    <t>JOLY PASCAL</t>
  </si>
  <si>
    <t>Joly Pascal</t>
  </si>
  <si>
    <t>JOLY Pascale</t>
  </si>
  <si>
    <t xml:space="preserve">22/11/2017 - 22/11/2017 </t>
  </si>
  <si>
    <t xml:space="preserve">05/07/2013 - 05/07/2013 </t>
  </si>
  <si>
    <t xml:space="preserve">Autre : Conseil : Orateur Board </t>
  </si>
  <si>
    <t xml:space="preserve">15/01/2014 - 17/01/2014 </t>
  </si>
  <si>
    <t xml:space="preserve">Autre : Conseil : Invitation Congrès </t>
  </si>
  <si>
    <t xml:space="preserve">30/01/2014 - 30/01/2014 </t>
  </si>
  <si>
    <t xml:space="preserve">29/01/2014 - 01/02/2014 </t>
  </si>
  <si>
    <t xml:space="preserve">13/08/2014 - 31/12/2014 </t>
  </si>
  <si>
    <t xml:space="preserve">05/03/2015 - </t>
  </si>
  <si>
    <t xml:space="preserve">31/03/2015 - 31/03/2015 </t>
  </si>
  <si>
    <t xml:space="preserve">19/05/2015 - 19/05/2015 </t>
  </si>
  <si>
    <t xml:space="preserve">12/07/2016 - </t>
  </si>
  <si>
    <t xml:space="preserve">10/01/2017 - 11/01/2017 </t>
  </si>
  <si>
    <t xml:space="preserve">24/03/2017 - 25/03/2017 </t>
  </si>
  <si>
    <t xml:space="preserve">02/02/2017 - 03/02/2017 </t>
  </si>
  <si>
    <t xml:space="preserve">30/11/2017 - 01/12/2017 </t>
  </si>
  <si>
    <t xml:space="preserve">23/10/2017 - </t>
  </si>
  <si>
    <t xml:space="preserve">12/03/2013 - </t>
  </si>
  <si>
    <t xml:space="preserve">09/07/2013 - </t>
  </si>
  <si>
    <t xml:space="preserve">15/10/2013 - </t>
  </si>
  <si>
    <t xml:space="preserve">13/03/2014 - </t>
  </si>
  <si>
    <t xml:space="preserve">20/06/2014 - 20/06/2014 </t>
  </si>
  <si>
    <t xml:space="preserve">15/10/2014 - 15/10/2014 </t>
  </si>
  <si>
    <t xml:space="preserve">24/11/2014 - </t>
  </si>
  <si>
    <t xml:space="preserve">24/11/2014 - 30/11/2014 </t>
  </si>
  <si>
    <t xml:space="preserve">26/03/2015 - </t>
  </si>
  <si>
    <t xml:space="preserve">01/04/2015 - 10/04/2015 </t>
  </si>
  <si>
    <t xml:space="preserve">09/04/2015 - </t>
  </si>
  <si>
    <t xml:space="preserve">18/04/2015 - 22/04/2015 </t>
  </si>
  <si>
    <t xml:space="preserve">28/05/2015 - </t>
  </si>
  <si>
    <t xml:space="preserve">01/06/2015 - 01/07/2015 </t>
  </si>
  <si>
    <t xml:space="preserve">25/09/2015 - </t>
  </si>
  <si>
    <t xml:space="preserve">19/11/2015 - </t>
  </si>
  <si>
    <t xml:space="preserve">04/02/2016 - </t>
  </si>
  <si>
    <t xml:space="preserve">01/09/2015 - 31/12/2016 </t>
  </si>
  <si>
    <t xml:space="preserve">23/03/2016 - 23/03/2016 </t>
  </si>
  <si>
    <t xml:space="preserve">23/05/2016 - 24/05/2016 </t>
  </si>
  <si>
    <t xml:space="preserve">25/05/2016 - 24/05/2017 </t>
  </si>
  <si>
    <t xml:space="preserve">31/05/2016 - </t>
  </si>
  <si>
    <t xml:space="preserve">06/07/2016 - 19/11/2016 </t>
  </si>
  <si>
    <t xml:space="preserve">06/09/2016 - 06/09/2016 </t>
  </si>
  <si>
    <t xml:space="preserve">22/09/2016 - </t>
  </si>
  <si>
    <t xml:space="preserve">06/10/2016 - 06/10/2016 </t>
  </si>
  <si>
    <t xml:space="preserve">20/10/2016 - 20/10/2016 </t>
  </si>
  <si>
    <t xml:space="preserve">28/09/2016 - </t>
  </si>
  <si>
    <t xml:space="preserve">27/11/2016 - 31/12/2017 </t>
  </si>
  <si>
    <t xml:space="preserve">28/11/2016 - </t>
  </si>
  <si>
    <t xml:space="preserve">15/12/2016 - </t>
  </si>
  <si>
    <t xml:space="preserve">19/01/2017 - </t>
  </si>
  <si>
    <t xml:space="preserve">16/03/2017 - </t>
  </si>
  <si>
    <t xml:space="preserve">15/04/2017 - 31/12/2017 </t>
  </si>
  <si>
    <t xml:space="preserve">31/03/2017 - </t>
  </si>
  <si>
    <t xml:space="preserve">25/04/2017 - </t>
  </si>
  <si>
    <t xml:space="preserve">05/05/2017 - 31/12/2017 </t>
  </si>
  <si>
    <t xml:space="preserve">17/05/2017 - 16/05/2019 </t>
  </si>
  <si>
    <t xml:space="preserve">22/06/2017 - 22/06/2018 </t>
  </si>
  <si>
    <t xml:space="preserve">17/07/2017 - </t>
  </si>
  <si>
    <t xml:space="preserve">07/07/2017 - 06/07/2022 </t>
  </si>
  <si>
    <t xml:space="preserve">27/11/2017 - 26/11/2018 </t>
  </si>
  <si>
    <t xml:space="preserve">23/11/2017 - </t>
  </si>
  <si>
    <t>LE TOURNEAU CHRISTOPHE</t>
  </si>
  <si>
    <t>LE TOURNEAU Christophe</t>
  </si>
  <si>
    <t>Le Tourneau Christophe</t>
  </si>
  <si>
    <t xml:space="preserve">FRAIS DE RESTAURATION </t>
  </si>
  <si>
    <t xml:space="preserve">Autre : Board </t>
  </si>
  <si>
    <t xml:space="preserve">30/04/2014 - </t>
  </si>
  <si>
    <t xml:space="preserve">19/05/2014 - 21/05/2014 </t>
  </si>
  <si>
    <t xml:space="preserve">09/07/2014 - </t>
  </si>
  <si>
    <t xml:space="preserve">10/12/2014 - </t>
  </si>
  <si>
    <t>Autre : Board</t>
  </si>
  <si>
    <t>30/05/2013</t>
  </si>
  <si>
    <t>31/05/2013</t>
  </si>
  <si>
    <t>28/05/2015</t>
  </si>
  <si>
    <t>29/05/2015</t>
  </si>
  <si>
    <t>31/05/2015</t>
  </si>
  <si>
    <t>18/05/2016</t>
  </si>
  <si>
    <t>23/09/2016</t>
  </si>
  <si>
    <t>29/11/2016</t>
  </si>
  <si>
    <t>19/04/2017</t>
  </si>
  <si>
    <t>28/09/2017</t>
  </si>
  <si>
    <t>29/09/2017</t>
  </si>
  <si>
    <t>28/03/2013</t>
  </si>
  <si>
    <t>20/04/2013</t>
  </si>
  <si>
    <t>15/10/2013</t>
  </si>
  <si>
    <t>16/10/2013</t>
  </si>
  <si>
    <t>30/10/2013</t>
  </si>
  <si>
    <t>20/11/2013</t>
  </si>
  <si>
    <t>28/11/2013</t>
  </si>
  <si>
    <t>13/12/2013</t>
  </si>
  <si>
    <t>25/01/2014</t>
  </si>
  <si>
    <t>29/01/2014</t>
  </si>
  <si>
    <t>30/01/2014</t>
  </si>
  <si>
    <t>18/02/2014</t>
  </si>
  <si>
    <t>27/02/2014</t>
  </si>
  <si>
    <t>15/03/2014</t>
  </si>
  <si>
    <t>19/03/2014</t>
  </si>
  <si>
    <t>21/03/2014</t>
  </si>
  <si>
    <t>22/03/2014</t>
  </si>
  <si>
    <t>28/03/2014</t>
  </si>
  <si>
    <t>29/03/2014</t>
  </si>
  <si>
    <t>28/04/2014</t>
  </si>
  <si>
    <t>22/05/2014</t>
  </si>
  <si>
    <t>30/05/2014</t>
  </si>
  <si>
    <t>20/06/2014</t>
  </si>
  <si>
    <t>20/08/2014</t>
  </si>
  <si>
    <t>27/08/2014</t>
  </si>
  <si>
    <t>29/08/2014</t>
  </si>
  <si>
    <t>24/09/2014</t>
  </si>
  <si>
    <t>26/09/2014</t>
  </si>
  <si>
    <t>27/09/2014</t>
  </si>
  <si>
    <t>29/09/2014</t>
  </si>
  <si>
    <t>17/10/2014</t>
  </si>
  <si>
    <t>17/12/2014</t>
  </si>
  <si>
    <t>28/01/2015</t>
  </si>
  <si>
    <t>26/02/2015</t>
  </si>
  <si>
    <t>18/03/2015</t>
  </si>
  <si>
    <t>30/06/2015</t>
  </si>
  <si>
    <t>19/08/2015</t>
  </si>
  <si>
    <t>28/08/2015</t>
  </si>
  <si>
    <t>22/09/2015</t>
  </si>
  <si>
    <t>25/09/2015</t>
  </si>
  <si>
    <t>27/09/2015</t>
  </si>
  <si>
    <t>19/01/2016</t>
  </si>
  <si>
    <t>17/02/2016</t>
  </si>
  <si>
    <t>21/03/2016</t>
  </si>
  <si>
    <t>23/05/2016</t>
  </si>
  <si>
    <t>28/06/2016</t>
  </si>
  <si>
    <t>24/08/2016</t>
  </si>
  <si>
    <t>15/09/2016</t>
  </si>
  <si>
    <t>14/10/2016</t>
  </si>
  <si>
    <t>16/11/2016</t>
  </si>
  <si>
    <t>23/02/2017</t>
  </si>
  <si>
    <t>28/02/2017</t>
  </si>
  <si>
    <t>27/04/2017</t>
  </si>
  <si>
    <t>31/05/2017</t>
  </si>
  <si>
    <t>31/08/2017</t>
  </si>
  <si>
    <t>14/09/2017</t>
  </si>
  <si>
    <t>20/11/2017</t>
  </si>
  <si>
    <t>28/11/2017</t>
  </si>
  <si>
    <t>31/03/2014</t>
  </si>
  <si>
    <t>22/01/2015</t>
  </si>
  <si>
    <t>21/03/2015</t>
  </si>
  <si>
    <t>19/06/2015</t>
  </si>
  <si>
    <t>24/09/2015</t>
  </si>
  <si>
    <t>26/09/2015</t>
  </si>
  <si>
    <t>28/09/2015</t>
  </si>
  <si>
    <t>23/10/2015</t>
  </si>
  <si>
    <t>27/11/2015</t>
  </si>
  <si>
    <t>15/01/2016</t>
  </si>
  <si>
    <t>21/01/2016</t>
  </si>
  <si>
    <t>28/01/2016</t>
  </si>
  <si>
    <t>16/03/2016</t>
  </si>
  <si>
    <t>19/03/2016</t>
  </si>
  <si>
    <t>23/03/2016</t>
  </si>
  <si>
    <t>16/04/2016</t>
  </si>
  <si>
    <t>17/04/2016</t>
  </si>
  <si>
    <t>18/04/2016</t>
  </si>
  <si>
    <t>19/04/2016</t>
  </si>
  <si>
    <t>20/04/2016</t>
  </si>
  <si>
    <t>19/05/2016</t>
  </si>
  <si>
    <t>20/05/2016</t>
  </si>
  <si>
    <t>13/10/2016</t>
  </si>
  <si>
    <t>25/01/2017</t>
  </si>
  <si>
    <t>14/02/2017</t>
  </si>
  <si>
    <t>16/03/2017</t>
  </si>
  <si>
    <t>17/03/2017</t>
  </si>
  <si>
    <t>20/03/2017</t>
  </si>
  <si>
    <t>23/05/2017</t>
  </si>
  <si>
    <t>16/10/2017</t>
  </si>
  <si>
    <t>15/11/2017</t>
  </si>
  <si>
    <t>23/11/2017</t>
  </si>
  <si>
    <t>27/11/2017</t>
  </si>
  <si>
    <t>19/12/2017</t>
  </si>
  <si>
    <t>21/12/2017</t>
  </si>
  <si>
    <t>26/06/2013</t>
  </si>
  <si>
    <t>25/09/2013</t>
  </si>
  <si>
    <t>27/09/2013</t>
  </si>
  <si>
    <t>28/09/2013</t>
  </si>
  <si>
    <t>29/09/2013</t>
  </si>
  <si>
    <t>30/09/2013</t>
  </si>
  <si>
    <t>27/08/2015</t>
  </si>
  <si>
    <t>22/03/2016</t>
  </si>
  <si>
    <t>22/06/2016</t>
  </si>
  <si>
    <t>20/04/2017</t>
  </si>
  <si>
    <t>21/09/2017</t>
  </si>
  <si>
    <t>18/07/2013</t>
  </si>
  <si>
    <t>19/09/2014</t>
  </si>
  <si>
    <t>24/02/2015</t>
  </si>
  <si>
    <t>16/03/2015</t>
  </si>
  <si>
    <t>26/05/2016</t>
  </si>
  <si>
    <t>24/06/2016</t>
  </si>
  <si>
    <t>16/01/2017</t>
  </si>
  <si>
    <t>17/06/2013</t>
  </si>
  <si>
    <t>13/05/2014</t>
  </si>
  <si>
    <t>28/09/2014</t>
  </si>
  <si>
    <t>27/03/2015</t>
  </si>
  <si>
    <t>18/09/2015</t>
  </si>
  <si>
    <t>19/09/2015</t>
  </si>
  <si>
    <t>29/01/2016</t>
  </si>
  <si>
    <t>26/02/2016</t>
  </si>
  <si>
    <t>13/05/2016</t>
  </si>
  <si>
    <t>21/05/2016</t>
  </si>
  <si>
    <t>25/11/2016</t>
  </si>
  <si>
    <t>26/11/2016</t>
  </si>
  <si>
    <t>28/12/2016</t>
  </si>
  <si>
    <t>23/01/2017</t>
  </si>
  <si>
    <t>30/03/2017</t>
  </si>
  <si>
    <t>26/04/2017</t>
  </si>
  <si>
    <t>18/05/2017</t>
  </si>
  <si>
    <t>15/06/2017</t>
  </si>
  <si>
    <t>16/06/2017</t>
  </si>
  <si>
    <t>14/11/2017</t>
  </si>
  <si>
    <t>20/11/2014</t>
  </si>
  <si>
    <t>22/01/2014</t>
  </si>
  <si>
    <t>26/06/2014</t>
  </si>
  <si>
    <t>16/01/2013</t>
  </si>
  <si>
    <t>17/01/2013</t>
  </si>
  <si>
    <t>18/01/2013</t>
  </si>
  <si>
    <t>19/01/2013</t>
  </si>
  <si>
    <t>31/01/2013</t>
  </si>
  <si>
    <t>14/12/2013</t>
  </si>
  <si>
    <t>15/01/2014</t>
  </si>
  <si>
    <t>13/02/2014</t>
  </si>
  <si>
    <t>20/02/2014</t>
  </si>
  <si>
    <t>25/02/2014</t>
  </si>
  <si>
    <t>22/04/2014</t>
  </si>
  <si>
    <t>24/04/2014</t>
  </si>
  <si>
    <t>20/05/2014</t>
  </si>
  <si>
    <t>29/05/2014</t>
  </si>
  <si>
    <t>15/07/2014</t>
  </si>
  <si>
    <t>18/07/2014</t>
  </si>
  <si>
    <t>13/09/2014</t>
  </si>
  <si>
    <t>17/09/2014</t>
  </si>
  <si>
    <t>21/10/2014</t>
  </si>
  <si>
    <t>21/01/2015</t>
  </si>
  <si>
    <t>23/01/2015</t>
  </si>
  <si>
    <t>30/01/2015</t>
  </si>
  <si>
    <t>19/02/2015</t>
  </si>
  <si>
    <t>17/03/2015</t>
  </si>
  <si>
    <t>14/04/2015</t>
  </si>
  <si>
    <t>27/04/2015</t>
  </si>
  <si>
    <t>29/04/2015</t>
  </si>
  <si>
    <t>13/10/2015</t>
  </si>
  <si>
    <t>19/11/2015</t>
  </si>
  <si>
    <t>21/06/2016</t>
  </si>
  <si>
    <t>18/10/2016</t>
  </si>
  <si>
    <t>24/01/2017</t>
  </si>
  <si>
    <t>26/01/2017</t>
  </si>
  <si>
    <t>24/03/2017</t>
  </si>
  <si>
    <t>17/06/2017</t>
  </si>
  <si>
    <t>28/05/2013</t>
  </si>
  <si>
    <t>27/06/2013</t>
  </si>
  <si>
    <t>23/11/2013</t>
  </si>
  <si>
    <t>13/03/2014</t>
  </si>
  <si>
    <t>15/06/2014</t>
  </si>
  <si>
    <t>24/10/2014</t>
  </si>
  <si>
    <t>15/01/2015</t>
  </si>
  <si>
    <t>22/02/2015</t>
  </si>
  <si>
    <t>23/02/2015</t>
  </si>
  <si>
    <t>18/06/2015</t>
  </si>
  <si>
    <t>17/09/2015</t>
  </si>
  <si>
    <t>14/01/2016</t>
  </si>
  <si>
    <t>24/02/2014</t>
  </si>
  <si>
    <t>16/04/2014</t>
  </si>
  <si>
    <t>18/10/2014</t>
  </si>
  <si>
    <t>22/06/2015</t>
  </si>
  <si>
    <t>23/06/2015</t>
  </si>
  <si>
    <t>29/05/2016</t>
  </si>
  <si>
    <t>25/08/2016</t>
  </si>
  <si>
    <t>19/11/2016</t>
  </si>
  <si>
    <t>27/03/2017</t>
  </si>
  <si>
    <t>28/05/2017</t>
  </si>
  <si>
    <t>31/01/2014</t>
  </si>
  <si>
    <t>27/06/2014</t>
  </si>
  <si>
    <t>30/01/2013</t>
  </si>
  <si>
    <t>13/02/2013</t>
  </si>
  <si>
    <t>27/03/2013</t>
  </si>
  <si>
    <t>24/04/2013</t>
  </si>
  <si>
    <t>20/06/2013</t>
  </si>
  <si>
    <t>16/09/2013</t>
  </si>
  <si>
    <t>23/10/2013</t>
  </si>
  <si>
    <t>28/10/2013</t>
  </si>
  <si>
    <t>13/11/2013</t>
  </si>
  <si>
    <t>27/11/2013</t>
  </si>
  <si>
    <t>17/12/2013</t>
  </si>
  <si>
    <t>31/12/2013</t>
  </si>
  <si>
    <t>13/01/2014</t>
  </si>
  <si>
    <t>14/02/2014</t>
  </si>
  <si>
    <t>15/04/2014</t>
  </si>
  <si>
    <t>18/09/2014</t>
  </si>
  <si>
    <t>23/09/2014</t>
  </si>
  <si>
    <t>14/10/2014</t>
  </si>
  <si>
    <t>13/11/2014</t>
  </si>
  <si>
    <t>14/11/2014</t>
  </si>
  <si>
    <t>19/11/2014</t>
  </si>
  <si>
    <t>26/11/2014</t>
  </si>
  <si>
    <t>13/12/2014</t>
  </si>
  <si>
    <t>16/12/2014</t>
  </si>
  <si>
    <t>22/12/2014</t>
  </si>
  <si>
    <t>31/12/2014</t>
  </si>
  <si>
    <t>13/03/2015</t>
  </si>
  <si>
    <t>26/04/2015</t>
  </si>
  <si>
    <t>24/06/2015</t>
  </si>
  <si>
    <t>22/07/2015</t>
  </si>
  <si>
    <t>16/09/2015</t>
  </si>
  <si>
    <t>23/09/2015</t>
  </si>
  <si>
    <t>13/11/2015</t>
  </si>
  <si>
    <t>14/11/2015</t>
  </si>
  <si>
    <t>25/11/2015</t>
  </si>
  <si>
    <t>18/01/2016</t>
  </si>
  <si>
    <t>25/02/2016</t>
  </si>
  <si>
    <t>24/03/2016</t>
  </si>
  <si>
    <t>22/04/2016</t>
  </si>
  <si>
    <t>28/04/2016</t>
  </si>
  <si>
    <t>25/05/2016</t>
  </si>
  <si>
    <t>16/06/2016</t>
  </si>
  <si>
    <t>17/06/2016</t>
  </si>
  <si>
    <t>20/07/2016</t>
  </si>
  <si>
    <t>27/07/2016</t>
  </si>
  <si>
    <t>14/09/2016</t>
  </si>
  <si>
    <t>27/09/2016</t>
  </si>
  <si>
    <t>28/09/2016</t>
  </si>
  <si>
    <t>29/09/2016</t>
  </si>
  <si>
    <t>30/09/2016</t>
  </si>
  <si>
    <t>19/12/2016</t>
  </si>
  <si>
    <t>23/03/2017</t>
  </si>
  <si>
    <t>24/04/2017</t>
  </si>
  <si>
    <t>28/04/2017</t>
  </si>
  <si>
    <t>28/06/2017</t>
  </si>
  <si>
    <t>13/09/2017</t>
  </si>
  <si>
    <t>18/10/2017</t>
  </si>
  <si>
    <t>13/12/2017</t>
  </si>
  <si>
    <t>24/09/2013</t>
  </si>
  <si>
    <t>22/11/2017</t>
  </si>
  <si>
    <t>19/04/2013</t>
  </si>
  <si>
    <t>13/06/2013</t>
  </si>
  <si>
    <t>19/06/2013</t>
  </si>
  <si>
    <t>21/10/2013</t>
  </si>
  <si>
    <t>17/04/2014</t>
  </si>
  <si>
    <t>26/05/2014</t>
  </si>
  <si>
    <t>13/08/2014</t>
  </si>
  <si>
    <t>17/06/2015</t>
  </si>
  <si>
    <t>22/02/2016</t>
  </si>
  <si>
    <t>15/03/2016</t>
  </si>
  <si>
    <t>25/06/2016</t>
  </si>
  <si>
    <t>29/06/2017</t>
  </si>
  <si>
    <t>26/03/2013</t>
  </si>
  <si>
    <t>25/06/2013</t>
  </si>
  <si>
    <t>19/09/2013</t>
  </si>
  <si>
    <t>16/06/2014</t>
  </si>
  <si>
    <t>16/09/2014</t>
  </si>
  <si>
    <t>21/11/2014</t>
  </si>
  <si>
    <t>28/11/2014</t>
  </si>
  <si>
    <t>18/04/2015</t>
  </si>
  <si>
    <t>19/04/2015</t>
  </si>
  <si>
    <t>20/04/2015</t>
  </si>
  <si>
    <t>21/04/2015</t>
  </si>
  <si>
    <t>30/05/2015</t>
  </si>
  <si>
    <t>29/07/2015</t>
  </si>
  <si>
    <t>18/11/2015</t>
  </si>
  <si>
    <t>26/11/2015</t>
  </si>
  <si>
    <t>14/12/2015</t>
  </si>
  <si>
    <t>25/03/2016</t>
  </si>
  <si>
    <t>29/03/2016</t>
  </si>
  <si>
    <t>26/07/2016</t>
  </si>
  <si>
    <t>26/08/2016</t>
  </si>
  <si>
    <t>22/09/2016</t>
  </si>
  <si>
    <t>20/10/2016</t>
  </si>
  <si>
    <t>28/11/2016</t>
  </si>
  <si>
    <t>30/11/2016</t>
  </si>
  <si>
    <t>15/12/2016</t>
  </si>
  <si>
    <t>19/01/2017</t>
  </si>
  <si>
    <t>15/02/2017</t>
  </si>
  <si>
    <t>21/02/2017</t>
  </si>
  <si>
    <t>31/03/2017</t>
  </si>
  <si>
    <t>25/04/2017</t>
  </si>
  <si>
    <t>22/06/2017</t>
  </si>
  <si>
    <t>19/09/2017</t>
  </si>
  <si>
    <t>13/10/2017</t>
  </si>
  <si>
    <t>24/11/2017</t>
  </si>
  <si>
    <t>14/10/2013</t>
  </si>
  <si>
    <t>17/01/2014</t>
  </si>
  <si>
    <t>28/01/2014</t>
  </si>
  <si>
    <t>19/05/2014</t>
  </si>
  <si>
    <t>15/09/2014</t>
  </si>
  <si>
    <t>26/05/2015</t>
  </si>
  <si>
    <t>27/05/2015</t>
  </si>
  <si>
    <t>Bénéficiaire</t>
  </si>
  <si>
    <t>Type de bénéficiaire</t>
  </si>
  <si>
    <t>Entreprise</t>
  </si>
  <si>
    <t>Date</t>
  </si>
  <si>
    <t>Nature</t>
  </si>
  <si>
    <t>Montant</t>
  </si>
  <si>
    <t>03/06/2016</t>
  </si>
  <si>
    <t>05/07/2016</t>
  </si>
  <si>
    <t>24/09/2016</t>
  </si>
  <si>
    <t>01/01/2017</t>
  </si>
  <si>
    <t>22/02/2013</t>
  </si>
  <si>
    <t>13/03/2013</t>
  </si>
  <si>
    <t>18/03/2013</t>
  </si>
  <si>
    <t>11/06/2013</t>
  </si>
  <si>
    <t>02/09/2013</t>
  </si>
  <si>
    <t>10/10/2013</t>
  </si>
  <si>
    <t>19/12/2013</t>
  </si>
  <si>
    <t>05/02/2014</t>
  </si>
  <si>
    <t>03/03/2014</t>
  </si>
  <si>
    <t>09/04/2014</t>
  </si>
  <si>
    <t>12/05/2014</t>
  </si>
  <si>
    <t>22/07/2014</t>
  </si>
  <si>
    <t>10/09/2014</t>
  </si>
  <si>
    <t>05/11/2014</t>
  </si>
  <si>
    <t>27/11/2014</t>
  </si>
  <si>
    <t>12/12/2014</t>
  </si>
  <si>
    <t>09/01/2015</t>
  </si>
  <si>
    <t>03/02/2015</t>
  </si>
  <si>
    <t>15/03/2015</t>
  </si>
  <si>
    <t>28/03/2015</t>
  </si>
  <si>
    <t>23/05/2015</t>
  </si>
  <si>
    <t>09/06/2015</t>
  </si>
  <si>
    <t>03/08/2015</t>
  </si>
  <si>
    <t>13/08/2015</t>
  </si>
  <si>
    <t>30/09/2015</t>
  </si>
  <si>
    <t>09/10/2015</t>
  </si>
  <si>
    <t>14/10/2015</t>
  </si>
  <si>
    <t>26/10/2015</t>
  </si>
  <si>
    <t>06/11/2015</t>
  </si>
  <si>
    <t>22/12/2015</t>
  </si>
  <si>
    <t>02/04/2016</t>
  </si>
  <si>
    <t>15/06/2016</t>
  </si>
  <si>
    <t>03/08/2016</t>
  </si>
  <si>
    <t>31/08/2016</t>
  </si>
  <si>
    <t>08/12/2016</t>
  </si>
  <si>
    <t>20/12/2016</t>
  </si>
  <si>
    <t>03/02/2017</t>
  </si>
  <si>
    <t>08/02/2017</t>
  </si>
  <si>
    <t>09/02/2017</t>
  </si>
  <si>
    <t>10/02/2017</t>
  </si>
  <si>
    <t>02/03/2017</t>
  </si>
  <si>
    <t>08/03/2017</t>
  </si>
  <si>
    <t>26/03/2017</t>
  </si>
  <si>
    <t>01/04/2017</t>
  </si>
  <si>
    <t>10/04/2017</t>
  </si>
  <si>
    <t>12/04/2017</t>
  </si>
  <si>
    <t>29/05/2017</t>
  </si>
  <si>
    <t>12/06/2017</t>
  </si>
  <si>
    <t>14/06/2017</t>
  </si>
  <si>
    <t>07/09/2017</t>
  </si>
  <si>
    <t>08/09/2017</t>
  </si>
  <si>
    <t>20/09/2017</t>
  </si>
  <si>
    <t>23/10/2017</t>
  </si>
  <si>
    <t>26/10/2017</t>
  </si>
  <si>
    <t>30/10/2017</t>
  </si>
  <si>
    <t>02/12/2017</t>
  </si>
  <si>
    <t>07/12/2017</t>
  </si>
  <si>
    <t>21/11/2013</t>
  </si>
  <si>
    <t>08/10/2014</t>
  </si>
  <si>
    <t>05/01/2015</t>
  </si>
  <si>
    <t>17/04/2015</t>
  </si>
  <si>
    <t>03/06/2015</t>
  </si>
  <si>
    <t>09/07/2015</t>
  </si>
  <si>
    <t>24/08/2015</t>
  </si>
  <si>
    <t>26/08/2015</t>
  </si>
  <si>
    <t>07/09/2015</t>
  </si>
  <si>
    <t>08/09/2015</t>
  </si>
  <si>
    <t>20/09/2015</t>
  </si>
  <si>
    <t>29/09/2015</t>
  </si>
  <si>
    <t>06/10/2015</t>
  </si>
  <si>
    <t>07/10/2015</t>
  </si>
  <si>
    <t>12/11/2015</t>
  </si>
  <si>
    <t>18/12/2015</t>
  </si>
  <si>
    <t>08/01/2016</t>
  </si>
  <si>
    <t>11/01/2016</t>
  </si>
  <si>
    <t>25/01/2016</t>
  </si>
  <si>
    <t>08/03/2016</t>
  </si>
  <si>
    <t>25/04/2016</t>
  </si>
  <si>
    <t>26/04/2016</t>
  </si>
  <si>
    <t>02/05/2016</t>
  </si>
  <si>
    <t>07/07/2016</t>
  </si>
  <si>
    <t>11/07/2016</t>
  </si>
  <si>
    <t>19/07/2016</t>
  </si>
  <si>
    <t>09/08/2016</t>
  </si>
  <si>
    <t>18/08/2016</t>
  </si>
  <si>
    <t>06/10/2016</t>
  </si>
  <si>
    <t>08/10/2016</t>
  </si>
  <si>
    <t>09/10/2016</t>
  </si>
  <si>
    <t>12/10/2016</t>
  </si>
  <si>
    <t>25/10/2016</t>
  </si>
  <si>
    <t>31/10/2016</t>
  </si>
  <si>
    <t>22/12/2016</t>
  </si>
  <si>
    <t>26/12/2016</t>
  </si>
  <si>
    <t>12/01/2017</t>
  </si>
  <si>
    <t>17/01/2017</t>
  </si>
  <si>
    <t>07/03/2017</t>
  </si>
  <si>
    <t>06/04/2017</t>
  </si>
  <si>
    <t>10/05/2017</t>
  </si>
  <si>
    <t>13/05/2017</t>
  </si>
  <si>
    <t>22/05/2017</t>
  </si>
  <si>
    <t>02/06/2017</t>
  </si>
  <si>
    <t>05/07/2017</t>
  </si>
  <si>
    <t>19/07/2017</t>
  </si>
  <si>
    <t>25/07/2017</t>
  </si>
  <si>
    <t>08/08/2017</t>
  </si>
  <si>
    <t>01/09/2017</t>
  </si>
  <si>
    <t>06/09/2017</t>
  </si>
  <si>
    <t>24/10/2017</t>
  </si>
  <si>
    <t>09/09/2013</t>
  </si>
  <si>
    <t>05/04/2014</t>
  </si>
  <si>
    <t>16/04/2015</t>
  </si>
  <si>
    <t>11/04/2016</t>
  </si>
  <si>
    <t>02/06/2016</t>
  </si>
  <si>
    <t>04/06/2016</t>
  </si>
  <si>
    <t>05/06/2016</t>
  </si>
  <si>
    <t>06/06/2016</t>
  </si>
  <si>
    <t>22/11/2016</t>
  </si>
  <si>
    <t>07/12/2016</t>
  </si>
  <si>
    <t>12/09/2017</t>
  </si>
  <si>
    <t>23/01/2013</t>
  </si>
  <si>
    <t>20/05/2013</t>
  </si>
  <si>
    <t>07/06/2013</t>
  </si>
  <si>
    <t>02/12/2013</t>
  </si>
  <si>
    <t>10/04/2014</t>
  </si>
  <si>
    <t>13/06/2014</t>
  </si>
  <si>
    <t>19/08/2014</t>
  </si>
  <si>
    <t>10/04/2015</t>
  </si>
  <si>
    <t>02/12/2016</t>
  </si>
  <si>
    <t>02/05/2017</t>
  </si>
  <si>
    <t>03/05/2013</t>
  </si>
  <si>
    <t>19/08/2013</t>
  </si>
  <si>
    <t>04/09/2013</t>
  </si>
  <si>
    <t>26/11/2013</t>
  </si>
  <si>
    <t>03/04/2014</t>
  </si>
  <si>
    <t>22/08/2014</t>
  </si>
  <si>
    <t>04/12/2014</t>
  </si>
  <si>
    <t>31/08/2015</t>
  </si>
  <si>
    <t>02/11/2015</t>
  </si>
  <si>
    <t>03/12/2015</t>
  </si>
  <si>
    <t>12/05/2016</t>
  </si>
  <si>
    <t>01/07/2016</t>
  </si>
  <si>
    <t>06/09/2016</t>
  </si>
  <si>
    <t>27/10/2016</t>
  </si>
  <si>
    <t>03/11/2016</t>
  </si>
  <si>
    <t>08/11/2016</t>
  </si>
  <si>
    <t>09/05/2017</t>
  </si>
  <si>
    <t>15/05/2017</t>
  </si>
  <si>
    <t>02/10/2017</t>
  </si>
  <si>
    <t>30/11/2017</t>
  </si>
  <si>
    <t>10/01/2013</t>
  </si>
  <si>
    <t>08/02/2013</t>
  </si>
  <si>
    <t>05/04/2013</t>
  </si>
  <si>
    <t>06/04/2013</t>
  </si>
  <si>
    <t>14/06/2013</t>
  </si>
  <si>
    <t>29/06/2013</t>
  </si>
  <si>
    <t>10/07/2013</t>
  </si>
  <si>
    <t>07/02/2014</t>
  </si>
  <si>
    <t>12/02/2014</t>
  </si>
  <si>
    <t>11/04/2014</t>
  </si>
  <si>
    <t>12/06/2014</t>
  </si>
  <si>
    <t>30/06/2014</t>
  </si>
  <si>
    <t>07/07/2014</t>
  </si>
  <si>
    <t>09/09/2014</t>
  </si>
  <si>
    <t>12/09/2014</t>
  </si>
  <si>
    <t>11/12/2014</t>
  </si>
  <si>
    <t>19/12/2014</t>
  </si>
  <si>
    <t>23/12/2014</t>
  </si>
  <si>
    <t>06/05/2015</t>
  </si>
  <si>
    <t>10/09/2015</t>
  </si>
  <si>
    <t>08/12/2015</t>
  </si>
  <si>
    <t>11/03/2016</t>
  </si>
  <si>
    <t>01/04/2016</t>
  </si>
  <si>
    <t>05/12/2017</t>
  </si>
  <si>
    <t>18/04/2013</t>
  </si>
  <si>
    <t>01/10/2013</t>
  </si>
  <si>
    <t>07/10/2013</t>
  </si>
  <si>
    <t>05/12/2014</t>
  </si>
  <si>
    <t>26/01/2015</t>
  </si>
  <si>
    <t>30/03/2015</t>
  </si>
  <si>
    <t>21/05/2015</t>
  </si>
  <si>
    <t>22/05/2015</t>
  </si>
  <si>
    <t>04/12/2015</t>
  </si>
  <si>
    <t>10/12/2015</t>
  </si>
  <si>
    <t>07/01/2016</t>
  </si>
  <si>
    <t>12/02/2016</t>
  </si>
  <si>
    <t>29/02/2016</t>
  </si>
  <si>
    <t>02/07/2013</t>
  </si>
  <si>
    <t>08/01/2014</t>
  </si>
  <si>
    <t>12/05/2015</t>
  </si>
  <si>
    <t>19/05/2017</t>
  </si>
  <si>
    <t>04/04/2014</t>
  </si>
  <si>
    <t>01/03/2013</t>
  </si>
  <si>
    <t>17/04/2013</t>
  </si>
  <si>
    <t>03/07/2013</t>
  </si>
  <si>
    <t>21/07/2013</t>
  </si>
  <si>
    <t>10/09/2013</t>
  </si>
  <si>
    <t>21/09/2013</t>
  </si>
  <si>
    <t>09/12/2013</t>
  </si>
  <si>
    <t>11/12/2013</t>
  </si>
  <si>
    <t>06/02/2014</t>
  </si>
  <si>
    <t>07/04/2014</t>
  </si>
  <si>
    <t>23/04/2014</t>
  </si>
  <si>
    <t>31/05/2014</t>
  </si>
  <si>
    <t>05/06/2014</t>
  </si>
  <si>
    <t>16/07/2014</t>
  </si>
  <si>
    <t>03/09/2014</t>
  </si>
  <si>
    <t>04/10/2014</t>
  </si>
  <si>
    <t>09/12/2014</t>
  </si>
  <si>
    <t>10/12/2014</t>
  </si>
  <si>
    <t>16/01/2015</t>
  </si>
  <si>
    <t>12/03/2015</t>
  </si>
  <si>
    <t>20/03/2015</t>
  </si>
  <si>
    <t>04/05/2015</t>
  </si>
  <si>
    <t>04/06/2015</t>
  </si>
  <si>
    <t>05/06/2015</t>
  </si>
  <si>
    <t>08/06/2015</t>
  </si>
  <si>
    <t>03/07/2015</t>
  </si>
  <si>
    <t>05/11/2015</t>
  </si>
  <si>
    <t>09/12/2015</t>
  </si>
  <si>
    <t>01/01/2016</t>
  </si>
  <si>
    <t>04/03/2016</t>
  </si>
  <si>
    <t>05/03/2016</t>
  </si>
  <si>
    <t>04/04/2016</t>
  </si>
  <si>
    <t>11/05/2016</t>
  </si>
  <si>
    <t>14/05/2016</t>
  </si>
  <si>
    <t>28/07/2016</t>
  </si>
  <si>
    <t>16/12/2016</t>
  </si>
  <si>
    <t>03/01/2017</t>
  </si>
  <si>
    <t>03/03/2017</t>
  </si>
  <si>
    <t>11/04/2017</t>
  </si>
  <si>
    <t>23/08/2017</t>
  </si>
  <si>
    <t>06/10/2017</t>
  </si>
  <si>
    <t>10/11/2017</t>
  </si>
  <si>
    <t>16/12/2017</t>
  </si>
  <si>
    <t>05/07/2013</t>
  </si>
  <si>
    <t>03/12/2013</t>
  </si>
  <si>
    <t>05/03/2015</t>
  </si>
  <si>
    <t>31/03/2015</t>
  </si>
  <si>
    <t>19/05/2015</t>
  </si>
  <si>
    <t>12/07/2016</t>
  </si>
  <si>
    <t>10/01/2017</t>
  </si>
  <si>
    <t>02/02/2017</t>
  </si>
  <si>
    <t>27/09/2017</t>
  </si>
  <si>
    <t>12/03/2013</t>
  </si>
  <si>
    <t>09/07/2013</t>
  </si>
  <si>
    <t>15/10/2014</t>
  </si>
  <si>
    <t>24/11/2014</t>
  </si>
  <si>
    <t>26/03/2015</t>
  </si>
  <si>
    <t>01/04/2015</t>
  </si>
  <si>
    <t>09/04/2015</t>
  </si>
  <si>
    <t>01/06/2015</t>
  </si>
  <si>
    <t>02/09/2015</t>
  </si>
  <si>
    <t>26/01/2016</t>
  </si>
  <si>
    <t>18/03/2016</t>
  </si>
  <si>
    <t>31/05/2016</t>
  </si>
  <si>
    <t>07/06/2016</t>
  </si>
  <si>
    <t>02/08/2016</t>
  </si>
  <si>
    <t>29/08/2016</t>
  </si>
  <si>
    <t>16/09/2016</t>
  </si>
  <si>
    <t>27/11/2016</t>
  </si>
  <si>
    <t>10/03/2017</t>
  </si>
  <si>
    <t>21/04/2017</t>
  </si>
  <si>
    <t>17/05/2017</t>
  </si>
  <si>
    <t>01/06/2017</t>
  </si>
  <si>
    <t>07/07/2017</t>
  </si>
  <si>
    <t>11/03/2014</t>
  </si>
  <si>
    <t>09/07/2014</t>
  </si>
  <si>
    <t>02/11/2014</t>
  </si>
  <si>
    <t>Période</t>
  </si>
  <si>
    <t>Objet</t>
  </si>
  <si>
    <t>Montants</t>
  </si>
  <si>
    <t>Pr Gilles Vassal, IGR</t>
  </si>
  <si>
    <t>Dr Christophe Massard, IGR</t>
  </si>
  <si>
    <t>Dr Aurélien Marabelle, IGR</t>
  </si>
  <si>
    <t>Dr Eric Angevin, IGR</t>
  </si>
  <si>
    <t>Pr Jean-Yves Scoazec, IGR</t>
  </si>
  <si>
    <t>Dr Etienne Rouleau, IGR</t>
  </si>
  <si>
    <t>Dr Dominique Goeury, FHF</t>
  </si>
  <si>
    <t>Dr Françoise Durandière, FEHAP</t>
  </si>
  <si>
    <t>Pr. Pierre Fumoleau, Institut Curie</t>
  </si>
  <si>
    <t>Pr Norbert Ifrah, INCa</t>
  </si>
  <si>
    <t>Pr Dominique Le Guludec, HAS</t>
  </si>
  <si>
    <t>Pr Jean-Paul Vernant, AP-HP</t>
  </si>
  <si>
    <t>Pr Pascal Joly, CHU Rouen</t>
  </si>
  <si>
    <t>Dr Brigitte Roy-Geffroy, SFD</t>
  </si>
  <si>
    <t>Pr Alain Astier, AP-HP</t>
  </si>
  <si>
    <t>Pr Christophe Le Tourneau, Institut Curie</t>
  </si>
  <si>
    <t>Pr Jean-Marc Tréluyer, AP-HP</t>
  </si>
  <si>
    <t>Total avantages perçus (€)</t>
  </si>
  <si>
    <t>Nombre d'avantages perçus</t>
  </si>
  <si>
    <t>Nombre de conventions signées</t>
  </si>
  <si>
    <t>TOTAUX</t>
  </si>
  <si>
    <t>Synthèse</t>
  </si>
  <si>
    <t>Avantages perçus</t>
  </si>
  <si>
    <t>Conventions signées</t>
  </si>
  <si>
    <r>
      <t>Montants des avantages versés par les entreprises - Montants des avantages versés par les entreprises - Montants des avantages versés par les entreprises - Montants des avantages versés</t>
    </r>
    <r>
      <rPr>
        <sz val="11"/>
        <color theme="1"/>
        <rFont val="Calibri"/>
        <family val="2"/>
        <scheme val="minor"/>
      </rPr>
      <t xml:space="preserve"> </t>
    </r>
  </si>
  <si>
    <t xml:space="preserve">Nombres d'avantages versés par les entreprises - Nombres d'avantages versés par les entreprises - Nombres d'avantages versés par les entreprises - Nombres d'avantages versés par les entreprises - Nombres d'avantages versés par les entreprises - </t>
  </si>
  <si>
    <r>
      <t>Nombres de conventions signées avec les entreprises - Nombres de conventions signées avec les entreprises - Nombres de conventions signées avec les entreprises - Nombres de conventions signées avec les entreprises - Nombres de conventions signées avec les entreprises -</t>
    </r>
    <r>
      <rPr>
        <sz val="11"/>
        <color theme="1"/>
        <rFont val="Calibri"/>
        <family val="2"/>
        <scheme val="minor"/>
      </rPr>
      <t xml:space="preserve"> </t>
    </r>
  </si>
  <si>
    <t>Période d'étude</t>
  </si>
  <si>
    <t xml:space="preserve">   1er semestre 2013 - 2ème semestre 2017, soient 5 années</t>
  </si>
  <si>
    <t>Début de l'analyse</t>
  </si>
  <si>
    <t>Fin de l'analyse</t>
  </si>
  <si>
    <t xml:space="preserve">   06/07/2018 23:29:27</t>
  </si>
  <si>
    <t xml:space="preserve">   06/07/2018 23:32:02</t>
  </si>
  <si>
    <t>Rémunérations
+ montants de conventions</t>
  </si>
  <si>
    <t>CHICAGO</t>
  </si>
  <si>
    <t>NEW YORK</t>
  </si>
  <si>
    <t>ROUEN</t>
  </si>
  <si>
    <t>PARIS</t>
  </si>
  <si>
    <t>LOOS</t>
  </si>
  <si>
    <t>LA ROCHELLE</t>
  </si>
  <si>
    <t>NICE</t>
  </si>
  <si>
    <t>ST-PRIEST EN JAREZ</t>
  </si>
  <si>
    <t>CLERMONT-FERRAND</t>
  </si>
  <si>
    <t>CLAMART</t>
  </si>
  <si>
    <t>DINARD</t>
  </si>
  <si>
    <t>BORDEAUX</t>
  </si>
  <si>
    <t>CHARENTON LE PONT</t>
  </si>
  <si>
    <t>ORLANDO</t>
  </si>
  <si>
    <t>JUAN LES PINS</t>
  </si>
  <si>
    <t>REIMS</t>
  </si>
  <si>
    <t>LYON</t>
  </si>
  <si>
    <t>VIENNE</t>
  </si>
  <si>
    <t>MELUN</t>
  </si>
  <si>
    <t>VALENCE</t>
  </si>
  <si>
    <t>BEAUNE</t>
  </si>
  <si>
    <t>TOULOUSE</t>
  </si>
  <si>
    <t>ISSY-LES-MOULINEAUX</t>
  </si>
  <si>
    <t>MADRID</t>
  </si>
  <si>
    <t>ZURICH</t>
  </si>
  <si>
    <t>BOULOGNE BILLANCOURT</t>
  </si>
  <si>
    <t>NEW ORLEANS</t>
  </si>
  <si>
    <t>MUNICH</t>
  </si>
  <si>
    <t>OXON ILL, MARYLAND</t>
  </si>
  <si>
    <t>ZURRICH</t>
  </si>
  <si>
    <t>AMSDERDAM</t>
  </si>
  <si>
    <t>CHICAGO (?)</t>
  </si>
  <si>
    <t>SAN DIEGO</t>
  </si>
  <si>
    <t>NANTES</t>
  </si>
  <si>
    <t>WASHINGTON</t>
  </si>
  <si>
    <t>SAN ANTONIO</t>
  </si>
  <si>
    <t>AMSTERDAM</t>
  </si>
  <si>
    <t>BARCELONE</t>
  </si>
  <si>
    <t>GLASGOW</t>
  </si>
  <si>
    <t>BALE</t>
  </si>
  <si>
    <t>DOLE</t>
  </si>
  <si>
    <t>STRASBOURG</t>
  </si>
  <si>
    <t>ANGERS</t>
  </si>
  <si>
    <t>MILAN</t>
  </si>
  <si>
    <t>SAN FRANCISCO</t>
  </si>
  <si>
    <t>BUC</t>
  </si>
  <si>
    <t>DEAUVILLE</t>
  </si>
  <si>
    <t>MIAMI</t>
  </si>
  <si>
    <t>ROME</t>
  </si>
  <si>
    <t>DENVER</t>
  </si>
  <si>
    <t>LE HAVRE</t>
  </si>
  <si>
    <t>VANCOUVER</t>
  </si>
  <si>
    <t>AMIENS</t>
  </si>
  <si>
    <t>COPENHAGUE</t>
  </si>
  <si>
    <t>BOUCHEVILLIERS</t>
  </si>
  <si>
    <t>VIENNE (Autriche)</t>
  </si>
  <si>
    <t>LEVALLOIS-PERRET</t>
  </si>
  <si>
    <t>GENEVE</t>
  </si>
  <si>
    <t>ST JOUIN DE BRUNEVAL</t>
  </si>
  <si>
    <t>MONACO</t>
  </si>
  <si>
    <t>CRETEIL</t>
  </si>
  <si>
    <t>CANNES</t>
  </si>
  <si>
    <t>PHILADELPHIE</t>
  </si>
  <si>
    <t>FRANCFORT</t>
  </si>
  <si>
    <t>CHÂTEAU DE MAFFLIERS</t>
  </si>
  <si>
    <t>Six experts IGR :</t>
  </si>
  <si>
    <t>21/01/2013</t>
  </si>
  <si>
    <t>25/11/2013</t>
  </si>
  <si>
    <t>14/05/2014</t>
  </si>
  <si>
    <t>27/05/2014</t>
  </si>
  <si>
    <t>24/07/2014</t>
  </si>
  <si>
    <t>19/10/2015</t>
  </si>
  <si>
    <t>30/10/2015</t>
  </si>
  <si>
    <t>23/12/2015</t>
  </si>
  <si>
    <t>15/12/2017</t>
  </si>
  <si>
    <t>23/07/2015</t>
  </si>
  <si>
    <t>16/10/2016</t>
  </si>
  <si>
    <t>14/04/2017</t>
  </si>
  <si>
    <t>13/07/2017</t>
  </si>
  <si>
    <t>25/10/2017</t>
  </si>
  <si>
    <t>26/10/2016</t>
  </si>
  <si>
    <t>21/07/2017</t>
  </si>
  <si>
    <t>14/12/2017</t>
  </si>
  <si>
    <t>27/07/2017</t>
  </si>
  <si>
    <t>27/10/2017</t>
  </si>
  <si>
    <t>05/03/2013</t>
  </si>
  <si>
    <t>27/06/2017</t>
  </si>
  <si>
    <t>24/07/2017</t>
  </si>
  <si>
    <t>Total</t>
  </si>
  <si>
    <t>ROCHE Royaume-Uni</t>
  </si>
  <si>
    <t>ROCHE</t>
  </si>
  <si>
    <t>NOVARTIS PHARMA</t>
  </si>
  <si>
    <t>ROCHE Allemagne</t>
  </si>
  <si>
    <t>SANOFI AVENTIS France</t>
  </si>
  <si>
    <t>BMS</t>
  </si>
  <si>
    <t>%</t>
  </si>
  <si>
    <t>Cumul%</t>
  </si>
  <si>
    <t xml:space="preserve">ROCHE </t>
  </si>
  <si>
    <t>%Cumul</t>
  </si>
  <si>
    <t>Orion Pharma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</si>
</sst>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0.00\ &quot;€&quot;;\-#,##0.00\ &quot;€&quot;"/>
    <numFmt numFmtId="164" formatCode="#,##0\ &quot;€&quot;"/>
    <numFmt numFmtId="165" formatCode="#,##0\ [$€-1];[Red]\-#,##0\ [$€-1]"/>
    <numFmt numFmtId="166" formatCode="#,##0.00\ _€"/>
    <numFmt numFmtId="167" formatCode="0.0%"/>
  </numFmts>
  <fonts count="12" x14ac:knownFonts="1">
    <font>
      <sz val="11"/>
      <color theme="1"/>
      <name val="Calibri"/>
      <family val="2"/>
      <scheme val="minor"/>
    </font>
    <font>
      <sz val="10"/>
      <color indexed="8"/>
      <name val="Arial"/>
      <family val="2"/>
    </font>
    <font>
      <sz val="11"/>
      <color indexed="8"/>
      <name val="Calibri"/>
      <family val="2"/>
    </font>
    <font>
      <sz val="11"/>
      <name val="Calibri"/>
      <family val="2"/>
      <scheme val="minor"/>
    </font>
    <font>
      <sz val="10"/>
      <name val="Arial"/>
      <family val="2"/>
    </font>
    <font>
      <b/>
      <sz val="10"/>
      <name val="Arial"/>
      <family val="2"/>
    </font>
    <font>
      <u/>
      <sz val="10"/>
      <color indexed="12"/>
      <name val="Arial"/>
      <family val="2"/>
    </font>
    <font>
      <b/>
      <sz val="11"/>
      <color theme="1"/>
      <name val="Calibri"/>
      <family val="2"/>
      <scheme val="minor"/>
    </font>
    <font>
      <b/>
      <sz val="11"/>
      <color theme="0"/>
      <name val="Calibri"/>
      <family val="2"/>
      <scheme val="minor"/>
    </font>
    <font>
      <sz val="11"/>
      <color theme="0"/>
      <name val="Calibri"/>
      <family val="2"/>
      <scheme val="minor"/>
    </font>
    <font>
      <sz val="9"/>
      <color indexed="81"/>
      <name val="Tahoma"/>
      <family val="2"/>
    </font>
    <font>
      <b/>
      <sz val="9"/>
      <color indexed="81"/>
      <name val="Tahoma"/>
      <family val="2"/>
    </font>
  </fonts>
  <fills count="12">
    <fill>
      <patternFill patternType="none"/>
    </fill>
    <fill>
      <patternFill patternType="gray125"/>
    </fill>
    <fill>
      <patternFill patternType="solid">
        <fgColor indexed="22"/>
        <bgColor indexed="0"/>
      </patternFill>
    </fill>
    <fill>
      <patternFill patternType="solid">
        <fgColor indexed="9"/>
        <bgColor indexed="64"/>
      </patternFill>
    </fill>
    <fill>
      <patternFill patternType="solid">
        <fgColor theme="0"/>
        <bgColor indexed="64"/>
      </patternFill>
    </fill>
    <fill>
      <patternFill patternType="solid">
        <fgColor rgb="FF0070C0"/>
        <bgColor indexed="64"/>
      </patternFill>
    </fill>
    <fill>
      <patternFill patternType="solid">
        <fgColor rgb="FF7030A0"/>
        <bgColor indexed="64"/>
      </patternFill>
    </fill>
    <fill>
      <patternFill patternType="solid">
        <fgColor theme="6" tint="-0.499984740745262"/>
        <bgColor indexed="64"/>
      </patternFill>
    </fill>
    <fill>
      <patternFill patternType="solid">
        <fgColor rgb="FF00B050"/>
        <bgColor indexed="64"/>
      </patternFill>
    </fill>
    <fill>
      <patternFill patternType="solid">
        <fgColor rgb="FFFF0000"/>
        <bgColor indexed="64"/>
      </patternFill>
    </fill>
    <fill>
      <patternFill patternType="solid">
        <fgColor rgb="FFFF6600"/>
        <bgColor indexed="64"/>
      </patternFill>
    </fill>
    <fill>
      <patternFill patternType="solid">
        <fgColor rgb="FFCC0000"/>
        <bgColor indexed="64"/>
      </patternFill>
    </fill>
  </fills>
  <borders count="14">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xf numFmtId="0" fontId="1" fillId="0" borderId="0"/>
    <xf numFmtId="0" fontId="1" fillId="0" borderId="0"/>
    <xf numFmtId="0" fontId="4" fillId="0" borderId="0"/>
    <xf numFmtId="0" fontId="6" fillId="0" borderId="0" applyNumberFormat="0" applyFill="0" applyBorder="0" applyAlignment="0" applyProtection="0">
      <alignment vertical="top"/>
      <protection locked="0"/>
    </xf>
  </cellStyleXfs>
  <cellXfs count="94">
    <xf numFmtId="0" fontId="0" fillId="0" borderId="0" xfId="0"/>
    <xf numFmtId="49" fontId="0" fillId="0" borderId="0" xfId="0" applyNumberFormat="1"/>
    <xf numFmtId="0" fontId="0" fillId="0" borderId="0" xfId="0" applyAlignment="1">
      <alignment horizontal="left" vertical="top" wrapText="1"/>
    </xf>
    <xf numFmtId="3" fontId="0" fillId="0" borderId="0" xfId="0" applyNumberFormat="1" applyAlignment="1">
      <alignment horizontal="right"/>
    </xf>
    <xf numFmtId="0" fontId="2" fillId="2" borderId="1" xfId="1" applyFont="1" applyFill="1" applyBorder="1" applyAlignment="1">
      <alignment horizontal="center"/>
    </xf>
    <xf numFmtId="0" fontId="2" fillId="0" borderId="2" xfId="1" applyFont="1" applyFill="1" applyBorder="1" applyAlignment="1">
      <alignment wrapText="1"/>
    </xf>
    <xf numFmtId="0" fontId="2" fillId="2" borderId="1" xfId="3" applyFont="1" applyFill="1" applyBorder="1" applyAlignment="1">
      <alignment horizontal="center"/>
    </xf>
    <xf numFmtId="0" fontId="2" fillId="0" borderId="2" xfId="3" applyFont="1" applyFill="1" applyBorder="1" applyAlignment="1">
      <alignment wrapText="1"/>
    </xf>
    <xf numFmtId="0" fontId="2" fillId="0" borderId="2" xfId="2" applyFont="1" applyFill="1" applyBorder="1" applyAlignment="1">
      <alignment wrapText="1"/>
    </xf>
    <xf numFmtId="164" fontId="0" fillId="0" borderId="0" xfId="0" applyNumberFormat="1"/>
    <xf numFmtId="3" fontId="0" fillId="0" borderId="0" xfId="0" applyNumberFormat="1" applyAlignment="1">
      <alignment horizontal="left" vertical="top" wrapText="1"/>
    </xf>
    <xf numFmtId="14" fontId="0" fillId="0" borderId="0" xfId="0" applyNumberFormat="1" applyAlignment="1">
      <alignment horizontal="right" vertical="top" wrapText="1"/>
    </xf>
    <xf numFmtId="14" fontId="0" fillId="0" borderId="0" xfId="0" applyNumberFormat="1" applyAlignment="1">
      <alignment horizontal="right"/>
    </xf>
    <xf numFmtId="49" fontId="0" fillId="0" borderId="0" xfId="0" applyNumberFormat="1" applyAlignment="1">
      <alignment horizontal="left" vertical="top" wrapText="1"/>
    </xf>
    <xf numFmtId="0" fontId="2" fillId="0" borderId="0" xfId="3" applyFont="1" applyFill="1" applyBorder="1" applyAlignment="1">
      <alignment wrapText="1"/>
    </xf>
    <xf numFmtId="7" fontId="0" fillId="0" borderId="0" xfId="0" applyNumberFormat="1"/>
    <xf numFmtId="0" fontId="2" fillId="0" borderId="0" xfId="2" applyFont="1" applyFill="1" applyBorder="1" applyAlignment="1">
      <alignment wrapText="1"/>
    </xf>
    <xf numFmtId="0" fontId="5" fillId="3" borderId="0" xfId="4" applyFont="1" applyFill="1" applyBorder="1"/>
    <xf numFmtId="0" fontId="4" fillId="3" borderId="0" xfId="4" applyFill="1" applyBorder="1"/>
    <xf numFmtId="0" fontId="6" fillId="3" borderId="0" xfId="5" applyFill="1" applyBorder="1" applyAlignment="1" applyProtection="1">
      <protection locked="0"/>
    </xf>
    <xf numFmtId="0" fontId="5" fillId="3" borderId="0" xfId="4" applyFont="1" applyFill="1" applyBorder="1" applyProtection="1">
      <protection locked="0"/>
    </xf>
    <xf numFmtId="0" fontId="4" fillId="4" borderId="0" xfId="4" applyFill="1" applyBorder="1"/>
    <xf numFmtId="0" fontId="4" fillId="4" borderId="0" xfId="4" applyFill="1" applyAlignment="1" applyProtection="1">
      <protection locked="0"/>
    </xf>
    <xf numFmtId="165" fontId="0" fillId="0" borderId="0" xfId="0" applyNumberFormat="1" applyAlignment="1">
      <alignment horizontal="right"/>
    </xf>
    <xf numFmtId="14" fontId="0" fillId="0" borderId="0" xfId="0" applyNumberFormat="1"/>
    <xf numFmtId="0" fontId="0" fillId="0" borderId="2" xfId="0" applyFill="1" applyBorder="1"/>
    <xf numFmtId="0" fontId="3" fillId="0" borderId="2" xfId="0" applyFont="1" applyFill="1" applyBorder="1"/>
    <xf numFmtId="0" fontId="0" fillId="0" borderId="0" xfId="0" applyFill="1" applyBorder="1"/>
    <xf numFmtId="0" fontId="3" fillId="0" borderId="0" xfId="0" applyFont="1" applyFill="1" applyBorder="1"/>
    <xf numFmtId="0" fontId="0" fillId="0" borderId="0" xfId="0" applyFill="1"/>
    <xf numFmtId="0" fontId="3" fillId="0" borderId="0" xfId="0" applyFont="1" applyFill="1"/>
    <xf numFmtId="0" fontId="2" fillId="2" borderId="1" xfId="2" applyFont="1" applyFill="1" applyBorder="1" applyAlignment="1">
      <alignment horizontal="center"/>
    </xf>
    <xf numFmtId="0" fontId="0" fillId="0" borderId="3" xfId="0" applyFill="1" applyBorder="1"/>
    <xf numFmtId="0" fontId="0" fillId="0" borderId="4" xfId="0" applyBorder="1"/>
    <xf numFmtId="14" fontId="0" fillId="0" borderId="4" xfId="0" applyNumberFormat="1" applyBorder="1"/>
    <xf numFmtId="0" fontId="0" fillId="0" borderId="4" xfId="0" applyFill="1" applyBorder="1"/>
    <xf numFmtId="0" fontId="3" fillId="0" borderId="3" xfId="0" applyFont="1" applyFill="1" applyBorder="1"/>
    <xf numFmtId="0" fontId="2" fillId="0" borderId="3" xfId="3" applyFont="1" applyFill="1" applyBorder="1" applyAlignment="1">
      <alignment wrapText="1"/>
    </xf>
    <xf numFmtId="0" fontId="0" fillId="0" borderId="0" xfId="0" applyAlignment="1">
      <alignment horizontal="left" vertical="top" wrapText="1"/>
    </xf>
    <xf numFmtId="164" fontId="0" fillId="0" borderId="0" xfId="0" applyNumberFormat="1" applyAlignment="1">
      <alignment horizontal="right"/>
    </xf>
    <xf numFmtId="0" fontId="0" fillId="4" borderId="0" xfId="0" applyFill="1" applyAlignment="1">
      <alignment horizontal="left" vertical="top" wrapText="1"/>
    </xf>
    <xf numFmtId="0" fontId="0" fillId="4" borderId="8" xfId="0" applyFill="1" applyBorder="1"/>
    <xf numFmtId="164" fontId="0" fillId="4" borderId="8" xfId="0" applyNumberFormat="1" applyFill="1" applyBorder="1"/>
    <xf numFmtId="3" fontId="0" fillId="4" borderId="8" xfId="0" applyNumberFormat="1" applyFill="1" applyBorder="1"/>
    <xf numFmtId="0" fontId="0" fillId="4" borderId="0" xfId="0" applyFill="1"/>
    <xf numFmtId="0" fontId="0" fillId="4" borderId="4" xfId="0" applyFill="1" applyBorder="1"/>
    <xf numFmtId="164" fontId="0" fillId="4" borderId="4" xfId="0" applyNumberFormat="1" applyFill="1" applyBorder="1"/>
    <xf numFmtId="3" fontId="0" fillId="4" borderId="4" xfId="0" applyNumberFormat="1" applyFill="1" applyBorder="1"/>
    <xf numFmtId="0" fontId="0" fillId="4" borderId="7" xfId="0" applyFill="1" applyBorder="1"/>
    <xf numFmtId="164" fontId="0" fillId="4" borderId="7" xfId="0" applyNumberFormat="1" applyFill="1" applyBorder="1"/>
    <xf numFmtId="3" fontId="0" fillId="4" borderId="7" xfId="0" applyNumberFormat="1" applyFill="1" applyBorder="1"/>
    <xf numFmtId="0" fontId="0" fillId="4" borderId="9" xfId="0" applyFill="1" applyBorder="1"/>
    <xf numFmtId="164" fontId="0" fillId="4" borderId="9" xfId="0" applyNumberFormat="1" applyFill="1" applyBorder="1"/>
    <xf numFmtId="3" fontId="0" fillId="4" borderId="9" xfId="0" applyNumberFormat="1" applyFill="1" applyBorder="1"/>
    <xf numFmtId="164" fontId="0" fillId="4" borderId="0" xfId="0" applyNumberFormat="1" applyFill="1"/>
    <xf numFmtId="3" fontId="0" fillId="4" borderId="0" xfId="0" applyNumberFormat="1" applyFill="1"/>
    <xf numFmtId="0" fontId="8" fillId="5" borderId="9" xfId="0" applyFont="1" applyFill="1" applyBorder="1" applyAlignment="1">
      <alignment horizontal="left" vertical="top" wrapText="1"/>
    </xf>
    <xf numFmtId="164" fontId="8" fillId="6" borderId="10" xfId="0" applyNumberFormat="1" applyFont="1" applyFill="1" applyBorder="1" applyAlignment="1">
      <alignment horizontal="left" vertical="top" wrapText="1"/>
    </xf>
    <xf numFmtId="3" fontId="8" fillId="6" borderId="10" xfId="0" applyNumberFormat="1" applyFont="1" applyFill="1" applyBorder="1" applyAlignment="1">
      <alignment horizontal="left" vertical="top" wrapText="1"/>
    </xf>
    <xf numFmtId="164" fontId="8" fillId="7" borderId="10" xfId="0" applyNumberFormat="1" applyFont="1" applyFill="1" applyBorder="1" applyAlignment="1">
      <alignment horizontal="left" vertical="top" wrapText="1"/>
    </xf>
    <xf numFmtId="3" fontId="8" fillId="8" borderId="10" xfId="0" applyNumberFormat="1" applyFont="1" applyFill="1" applyBorder="1" applyAlignment="1">
      <alignment horizontal="left" vertical="top" wrapText="1"/>
    </xf>
    <xf numFmtId="0" fontId="8" fillId="9" borderId="9" xfId="0" applyFont="1" applyFill="1" applyBorder="1" applyAlignment="1">
      <alignment horizontal="left" vertical="top" wrapText="1"/>
    </xf>
    <xf numFmtId="0" fontId="8" fillId="10" borderId="9" xfId="0" applyFont="1" applyFill="1" applyBorder="1" applyAlignment="1">
      <alignment horizontal="left" vertical="top" wrapText="1"/>
    </xf>
    <xf numFmtId="0" fontId="8" fillId="11" borderId="9" xfId="0" applyFont="1" applyFill="1" applyBorder="1" applyAlignment="1">
      <alignment horizontal="left" vertical="top" wrapText="1"/>
    </xf>
    <xf numFmtId="164" fontId="7" fillId="4" borderId="0" xfId="0" applyNumberFormat="1" applyFont="1" applyFill="1"/>
    <xf numFmtId="164" fontId="0" fillId="0" borderId="0" xfId="0" applyNumberFormat="1" applyAlignment="1">
      <alignment horizontal="left" vertical="top" wrapText="1"/>
    </xf>
    <xf numFmtId="0" fontId="0" fillId="0" borderId="0" xfId="0" applyAlignment="1">
      <alignment horizontal="left" vertical="top" wrapText="1"/>
    </xf>
    <xf numFmtId="164" fontId="7" fillId="0" borderId="0" xfId="0" applyNumberFormat="1" applyFont="1"/>
    <xf numFmtId="14" fontId="7" fillId="0" borderId="0" xfId="0" applyNumberFormat="1" applyFont="1" applyAlignment="1">
      <alignment horizontal="right"/>
    </xf>
    <xf numFmtId="0" fontId="7" fillId="0" borderId="0" xfId="0" applyFont="1"/>
    <xf numFmtId="49" fontId="7" fillId="0" borderId="0" xfId="0" applyNumberFormat="1" applyFont="1"/>
    <xf numFmtId="167" fontId="0" fillId="0" borderId="0" xfId="0" applyNumberFormat="1"/>
    <xf numFmtId="0" fontId="0" fillId="0" borderId="0" xfId="0" applyAlignment="1">
      <alignment horizontal="right"/>
    </xf>
    <xf numFmtId="164" fontId="7" fillId="0" borderId="0" xfId="0" applyNumberFormat="1" applyFont="1" applyAlignment="1">
      <alignment horizontal="right"/>
    </xf>
    <xf numFmtId="0" fontId="4" fillId="3" borderId="0" xfId="4" applyFill="1" applyBorder="1" applyAlignment="1">
      <alignment horizontal="left" vertical="top" wrapText="1"/>
    </xf>
    <xf numFmtId="0" fontId="6" fillId="3" borderId="0" xfId="5" applyFill="1" applyBorder="1" applyAlignment="1" applyProtection="1">
      <protection locked="0"/>
    </xf>
    <xf numFmtId="0" fontId="4" fillId="0" borderId="0" xfId="4" applyAlignment="1" applyProtection="1">
      <protection locked="0"/>
    </xf>
    <xf numFmtId="0" fontId="6" fillId="3" borderId="0" xfId="5" applyFont="1" applyFill="1" applyBorder="1" applyAlignment="1" applyProtection="1">
      <protection locked="0"/>
    </xf>
    <xf numFmtId="0" fontId="0" fillId="0" borderId="0" xfId="0" applyAlignment="1">
      <alignment horizontal="left" vertical="top" wrapText="1"/>
    </xf>
    <xf numFmtId="0" fontId="4" fillId="3" borderId="0" xfId="4" applyFill="1" applyBorder="1" applyAlignment="1" applyProtection="1">
      <protection locked="0"/>
    </xf>
    <xf numFmtId="166" fontId="9" fillId="6" borderId="11" xfId="0" applyNumberFormat="1" applyFont="1" applyFill="1" applyBorder="1" applyAlignment="1">
      <alignment horizontal="center" vertical="top" wrapText="1"/>
    </xf>
    <xf numFmtId="166" fontId="9" fillId="6" borderId="12" xfId="0" applyNumberFormat="1" applyFont="1" applyFill="1" applyBorder="1" applyAlignment="1">
      <alignment horizontal="center" vertical="top" wrapText="1"/>
    </xf>
    <xf numFmtId="166" fontId="0" fillId="0" borderId="13" xfId="0" applyNumberFormat="1" applyBorder="1" applyAlignment="1">
      <alignment horizontal="center" vertical="top" wrapText="1"/>
    </xf>
    <xf numFmtId="0" fontId="9" fillId="11" borderId="6" xfId="0" applyFont="1" applyFill="1" applyBorder="1" applyAlignment="1">
      <alignment horizontal="left" vertical="top" wrapText="1"/>
    </xf>
    <xf numFmtId="0" fontId="0" fillId="11" borderId="6" xfId="0" applyFill="1" applyBorder="1" applyAlignment="1">
      <alignment horizontal="left" vertical="top" wrapText="1"/>
    </xf>
    <xf numFmtId="164" fontId="9" fillId="7" borderId="4" xfId="0" applyNumberFormat="1" applyFont="1" applyFill="1" applyBorder="1" applyAlignment="1">
      <alignment horizontal="center" vertical="top" wrapText="1"/>
    </xf>
    <xf numFmtId="3" fontId="9" fillId="8" borderId="4" xfId="0" applyNumberFormat="1" applyFont="1" applyFill="1" applyBorder="1" applyAlignment="1">
      <alignment horizontal="center" vertical="top" wrapText="1"/>
    </xf>
    <xf numFmtId="0" fontId="9" fillId="9" borderId="5" xfId="0" applyFont="1" applyFill="1" applyBorder="1" applyAlignment="1">
      <alignment horizontal="left" vertical="top" wrapText="1"/>
    </xf>
    <xf numFmtId="0" fontId="0" fillId="9" borderId="6" xfId="0" applyFill="1" applyBorder="1" applyAlignment="1">
      <alignment horizontal="left" vertical="top" wrapText="1"/>
    </xf>
    <xf numFmtId="0" fontId="9" fillId="10" borderId="6" xfId="0" applyFont="1" applyFill="1" applyBorder="1" applyAlignment="1">
      <alignment horizontal="left" vertical="top" wrapText="1"/>
    </xf>
    <xf numFmtId="0" fontId="0" fillId="10" borderId="6" xfId="0" applyFill="1" applyBorder="1" applyAlignment="1">
      <alignment horizontal="left" vertical="top" wrapText="1"/>
    </xf>
    <xf numFmtId="0" fontId="0" fillId="4" borderId="0" xfId="0" applyFill="1" applyBorder="1"/>
    <xf numFmtId="3" fontId="0" fillId="4" borderId="0" xfId="0" applyNumberFormat="1" applyFill="1" applyAlignment="1">
      <alignment horizontal="right"/>
    </xf>
    <xf numFmtId="167" fontId="0" fillId="4" borderId="0" xfId="0" applyNumberFormat="1" applyFill="1"/>
  </cellXfs>
  <cellStyles count="6">
    <cellStyle name="Lien hypertexte" xfId="5" builtinId="8"/>
    <cellStyle name="Normal" xfId="0" builtinId="0"/>
    <cellStyle name="Normal 2" xfId="4" xr:uid="{00000000-0005-0000-0000-000002000000}"/>
    <cellStyle name="Normal_AVANTAGES" xfId="2" xr:uid="{00000000-0005-0000-0000-000003000000}"/>
    <cellStyle name="Normal_CONVENTIONS" xfId="3" xr:uid="{00000000-0005-0000-0000-000004000000}"/>
    <cellStyle name="Normal_FIRMES" xfId="1" xr:uid="{00000000-0005-0000-0000-000005000000}"/>
  </cellStyles>
  <dxfs count="0"/>
  <tableStyles count="0" defaultTableStyle="TableStyleMedium9"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2.jpeg"/><Relationship Id="rId1" Type="http://schemas.openxmlformats.org/officeDocument/2006/relationships/image" Target="../media/image71.jpeg"/></Relationships>
</file>

<file path=xl/drawings/drawing1.xml><?xml version="1.0" encoding="utf-8"?>
<xdr:wsDr xmlns:xdr="http://schemas.openxmlformats.org/drawingml/2006/spreadsheetDrawing" xmlns:a="http://schemas.openxmlformats.org/drawingml/2006/main">
  <xdr:twoCellAnchor editAs="absolute">
    <xdr:from>
      <xdr:col>4</xdr:col>
      <xdr:colOff>2085975</xdr:colOff>
      <xdr:row>1</xdr:row>
      <xdr:rowOff>0</xdr:rowOff>
    </xdr:from>
    <xdr:to>
      <xdr:col>7</xdr:col>
      <xdr:colOff>914400</xdr:colOff>
      <xdr:row>4</xdr:row>
      <xdr:rowOff>104775</xdr:rowOff>
    </xdr:to>
    <xdr:sp macro="[0]!TRANSPARENCE_SANTE_1" textlink="">
      <xdr:nvSpPr>
        <xdr:cNvPr id="2" name="ZoneTexte 1">
          <a:extLst>
            <a:ext uri="{FF2B5EF4-FFF2-40B4-BE49-F238E27FC236}">
              <a16:creationId xmlns:a16="http://schemas.microsoft.com/office/drawing/2014/main" id="{00000000-0008-0000-0000-000002000000}"/>
            </a:ext>
          </a:extLst>
        </xdr:cNvPr>
        <xdr:cNvSpPr txBox="1"/>
      </xdr:nvSpPr>
      <xdr:spPr>
        <a:xfrm>
          <a:off x="9591675" y="190500"/>
          <a:ext cx="3943350" cy="67627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100" b="1">
              <a:solidFill>
                <a:schemeClr val="bg1"/>
              </a:solidFill>
            </a:rPr>
            <a:t>1. </a:t>
          </a:r>
          <a:r>
            <a:rPr lang="fr-FR" sz="1100" b="1" baseline="0">
              <a:solidFill>
                <a:schemeClr val="bg1"/>
              </a:solidFill>
            </a:rPr>
            <a:t> Se positionner sur la première case vide de la colonne A, </a:t>
          </a:r>
          <a:br>
            <a:rPr lang="fr-FR" sz="1100" b="1" baseline="0">
              <a:solidFill>
                <a:schemeClr val="bg1"/>
              </a:solidFill>
            </a:rPr>
          </a:br>
          <a:r>
            <a:rPr lang="fr-FR" sz="1100" b="1" baseline="0">
              <a:solidFill>
                <a:schemeClr val="bg1"/>
              </a:solidFill>
            </a:rPr>
            <a:t>Puis c</a:t>
          </a:r>
          <a:r>
            <a:rPr lang="fr-FR" sz="1100" b="1">
              <a:solidFill>
                <a:schemeClr val="bg1"/>
              </a:solidFill>
            </a:rPr>
            <a:t>liquer ici pour coller la page copiée sur le site Transparence santé ( Onglet "Avantages perçus" uniquement)</a:t>
          </a:r>
        </a:p>
      </xdr:txBody>
    </xdr:sp>
    <xdr:clientData/>
  </xdr:twoCellAnchor>
  <xdr:twoCellAnchor editAs="absolute">
    <xdr:from>
      <xdr:col>4</xdr:col>
      <xdr:colOff>2095499</xdr:colOff>
      <xdr:row>4</xdr:row>
      <xdr:rowOff>142875</xdr:rowOff>
    </xdr:from>
    <xdr:to>
      <xdr:col>7</xdr:col>
      <xdr:colOff>933449</xdr:colOff>
      <xdr:row>8</xdr:row>
      <xdr:rowOff>19050</xdr:rowOff>
    </xdr:to>
    <xdr:sp macro="[0]!Transparence_sante_2" textlink="">
      <xdr:nvSpPr>
        <xdr:cNvPr id="3" name="ZoneTexte 2">
          <a:extLst>
            <a:ext uri="{FF2B5EF4-FFF2-40B4-BE49-F238E27FC236}">
              <a16:creationId xmlns:a16="http://schemas.microsoft.com/office/drawing/2014/main" id="{00000000-0008-0000-0000-000003000000}"/>
            </a:ext>
          </a:extLst>
        </xdr:cNvPr>
        <xdr:cNvSpPr txBox="1"/>
      </xdr:nvSpPr>
      <xdr:spPr>
        <a:xfrm>
          <a:off x="9601199" y="904875"/>
          <a:ext cx="3952875" cy="638175"/>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a:solidFill>
                <a:schemeClr val="bg1"/>
              </a:solidFill>
            </a:rPr>
            <a:t>2.</a:t>
          </a:r>
          <a:r>
            <a:rPr lang="fr-FR" sz="1100" b="1" baseline="0">
              <a:solidFill>
                <a:schemeClr val="bg1"/>
              </a:solidFill>
            </a:rPr>
            <a:t>  Après avoir coller le contenu de toutes les pages  "Avantages perçus" pour ce bénéficiaire, mettre en forme la feuille en cliquant ici</a:t>
          </a:r>
          <a:endParaRPr lang="fr-FR" sz="1100" b="1">
            <a:solidFill>
              <a:schemeClr val="bg1"/>
            </a:solidFill>
          </a:endParaRPr>
        </a:p>
      </xdr:txBody>
    </xdr:sp>
    <xdr:clientData/>
  </xdr:twoCellAnchor>
  <xdr:twoCellAnchor editAs="absolute">
    <xdr:from>
      <xdr:col>4</xdr:col>
      <xdr:colOff>2095500</xdr:colOff>
      <xdr:row>8</xdr:row>
      <xdr:rowOff>57150</xdr:rowOff>
    </xdr:from>
    <xdr:to>
      <xdr:col>7</xdr:col>
      <xdr:colOff>933450</xdr:colOff>
      <xdr:row>14</xdr:row>
      <xdr:rowOff>76200</xdr:rowOff>
    </xdr:to>
    <xdr:sp macro="[0]!Synthèse_et_graphiques" textlink="">
      <xdr:nvSpPr>
        <xdr:cNvPr id="5" name="Rectangle 4">
          <a:extLst>
            <a:ext uri="{FF2B5EF4-FFF2-40B4-BE49-F238E27FC236}">
              <a16:creationId xmlns:a16="http://schemas.microsoft.com/office/drawing/2014/main" id="{00000000-0008-0000-0000-000005000000}"/>
            </a:ext>
          </a:extLst>
        </xdr:cNvPr>
        <xdr:cNvSpPr/>
      </xdr:nvSpPr>
      <xdr:spPr>
        <a:xfrm>
          <a:off x="9601200" y="1581150"/>
          <a:ext cx="3952875" cy="11620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fr-FR" sz="1100" b="1">
              <a:solidFill>
                <a:schemeClr val="bg1"/>
              </a:solidFill>
            </a:rPr>
            <a:t>3.</a:t>
          </a:r>
          <a:r>
            <a:rPr lang="fr-FR" sz="1100" b="1" baseline="0">
              <a:solidFill>
                <a:schemeClr val="bg1"/>
              </a:solidFill>
            </a:rPr>
            <a:t> </a:t>
          </a:r>
          <a:r>
            <a:rPr lang="fr-FR" sz="1100" b="1">
              <a:solidFill>
                <a:schemeClr val="bg1"/>
              </a:solidFill>
            </a:rPr>
            <a:t>Après avoir supprimer les éventuels</a:t>
          </a:r>
          <a:r>
            <a:rPr lang="fr-FR" sz="1100" b="1" baseline="0">
              <a:solidFill>
                <a:schemeClr val="bg1"/>
              </a:solidFill>
            </a:rPr>
            <a:t> lignes d'enregistrements erronées et après avoir </a:t>
          </a:r>
          <a:r>
            <a:rPr lang="fr-FR" sz="1100" b="1">
              <a:solidFill>
                <a:schemeClr val="bg1"/>
              </a:solidFill>
            </a:rPr>
            <a:t>harmoniser</a:t>
          </a:r>
          <a:r>
            <a:rPr lang="fr-FR" sz="1100" b="1" baseline="0">
              <a:solidFill>
                <a:schemeClr val="bg1"/>
              </a:solidFill>
            </a:rPr>
            <a:t> les  noms et prénoms des bénéficiaires retenus, et cela sur les 2 feuilles de calculs "Avantages perçus" et "Conventions signées", cliquer sur ce bouton rouge pour lancer la macro commande qui crééra le tableau d'analyses structurées</a:t>
          </a:r>
          <a:endParaRPr lang="fr-FR" sz="11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11</xdr:col>
      <xdr:colOff>257175</xdr:colOff>
      <xdr:row>1</xdr:row>
      <xdr:rowOff>38100</xdr:rowOff>
    </xdr:from>
    <xdr:to>
      <xdr:col>16</xdr:col>
      <xdr:colOff>371475</xdr:colOff>
      <xdr:row>3</xdr:row>
      <xdr:rowOff>161926</xdr:rowOff>
    </xdr:to>
    <xdr:sp macro="[0]!TRANSPARENCE_SANTE_1" textlink="">
      <xdr:nvSpPr>
        <xdr:cNvPr id="3" name="ZoneTexte 2">
          <a:extLst>
            <a:ext uri="{FF2B5EF4-FFF2-40B4-BE49-F238E27FC236}">
              <a16:creationId xmlns:a16="http://schemas.microsoft.com/office/drawing/2014/main" id="{00000000-0008-0000-0100-000003000000}"/>
            </a:ext>
          </a:extLst>
        </xdr:cNvPr>
        <xdr:cNvSpPr txBox="1"/>
      </xdr:nvSpPr>
      <xdr:spPr>
        <a:xfrm>
          <a:off x="15506700" y="419100"/>
          <a:ext cx="3924300" cy="504826"/>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100" b="1">
              <a:solidFill>
                <a:schemeClr val="bg1"/>
              </a:solidFill>
            </a:rPr>
            <a:t>1. </a:t>
          </a:r>
          <a:r>
            <a:rPr lang="fr-FR" sz="1100" b="1" baseline="0">
              <a:solidFill>
                <a:schemeClr val="bg1"/>
              </a:solidFill>
            </a:rPr>
            <a:t> Se positionner sur la première case vide de la colonne A, </a:t>
          </a:r>
          <a:br>
            <a:rPr lang="fr-FR" sz="1100" b="1" baseline="0">
              <a:solidFill>
                <a:schemeClr val="bg1"/>
              </a:solidFill>
            </a:rPr>
          </a:br>
          <a:r>
            <a:rPr lang="fr-FR" sz="1100" b="1" baseline="0">
              <a:solidFill>
                <a:schemeClr val="bg1"/>
              </a:solidFill>
            </a:rPr>
            <a:t>Puis c</a:t>
          </a:r>
          <a:r>
            <a:rPr lang="fr-FR" sz="1100" b="1">
              <a:solidFill>
                <a:schemeClr val="bg1"/>
              </a:solidFill>
            </a:rPr>
            <a:t>liquer ici pour coller la page copiée sur le site Transparence santé ( Onglet "Conventions" uniquement)</a:t>
          </a:r>
        </a:p>
      </xdr:txBody>
    </xdr:sp>
    <xdr:clientData/>
  </xdr:twoCellAnchor>
  <xdr:twoCellAnchor editAs="absolute">
    <xdr:from>
      <xdr:col>11</xdr:col>
      <xdr:colOff>266701</xdr:colOff>
      <xdr:row>4</xdr:row>
      <xdr:rowOff>19050</xdr:rowOff>
    </xdr:from>
    <xdr:to>
      <xdr:col>16</xdr:col>
      <xdr:colOff>371475</xdr:colOff>
      <xdr:row>8</xdr:row>
      <xdr:rowOff>95250</xdr:rowOff>
    </xdr:to>
    <xdr:sp macro="[0]!Transparence_sante_3" textlink="">
      <xdr:nvSpPr>
        <xdr:cNvPr id="4" name="ZoneTexte 3">
          <a:extLst>
            <a:ext uri="{FF2B5EF4-FFF2-40B4-BE49-F238E27FC236}">
              <a16:creationId xmlns:a16="http://schemas.microsoft.com/office/drawing/2014/main" id="{00000000-0008-0000-0100-000004000000}"/>
            </a:ext>
          </a:extLst>
        </xdr:cNvPr>
        <xdr:cNvSpPr txBox="1"/>
      </xdr:nvSpPr>
      <xdr:spPr>
        <a:xfrm>
          <a:off x="15516226" y="971550"/>
          <a:ext cx="3914774" cy="8382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a:solidFill>
                <a:srgbClr val="7030A0"/>
              </a:solidFill>
            </a:rPr>
            <a:t>2.</a:t>
          </a:r>
          <a:r>
            <a:rPr lang="fr-FR" sz="1100" b="1" baseline="0">
              <a:solidFill>
                <a:srgbClr val="7030A0"/>
              </a:solidFill>
            </a:rPr>
            <a:t>  Après avoir coller le contenu de toutes les pages  "Conventions" pour ce bénéficiaire, mettre en forme la feuille en cliquant ici</a:t>
          </a:r>
          <a:endParaRPr lang="fr-FR" sz="1100" b="1">
            <a:solidFill>
              <a:srgbClr val="7030A0"/>
            </a:solidFill>
          </a:endParaRPr>
        </a:p>
      </xdr:txBody>
    </xdr:sp>
    <xdr:clientData/>
  </xdr:twoCellAnchor>
  <xdr:twoCellAnchor editAs="absolute">
    <xdr:from>
      <xdr:col>11</xdr:col>
      <xdr:colOff>276225</xdr:colOff>
      <xdr:row>8</xdr:row>
      <xdr:rowOff>161925</xdr:rowOff>
    </xdr:from>
    <xdr:to>
      <xdr:col>16</xdr:col>
      <xdr:colOff>419100</xdr:colOff>
      <xdr:row>13</xdr:row>
      <xdr:rowOff>180975</xdr:rowOff>
    </xdr:to>
    <xdr:sp macro="[0]!Synthèse_et_graphiques" textlink="">
      <xdr:nvSpPr>
        <xdr:cNvPr id="5" name="Rectangle 4">
          <a:extLst>
            <a:ext uri="{FF2B5EF4-FFF2-40B4-BE49-F238E27FC236}">
              <a16:creationId xmlns:a16="http://schemas.microsoft.com/office/drawing/2014/main" id="{00000000-0008-0000-0100-000005000000}"/>
            </a:ext>
          </a:extLst>
        </xdr:cNvPr>
        <xdr:cNvSpPr/>
      </xdr:nvSpPr>
      <xdr:spPr>
        <a:xfrm>
          <a:off x="15525750" y="1876425"/>
          <a:ext cx="3952875" cy="11620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fr-FR" sz="1100" b="1">
              <a:solidFill>
                <a:schemeClr val="bg1"/>
              </a:solidFill>
            </a:rPr>
            <a:t>3.</a:t>
          </a:r>
          <a:r>
            <a:rPr lang="fr-FR" sz="1100" b="1" baseline="0">
              <a:solidFill>
                <a:schemeClr val="bg1"/>
              </a:solidFill>
            </a:rPr>
            <a:t> </a:t>
          </a:r>
          <a:r>
            <a:rPr lang="fr-FR" sz="1100" b="1">
              <a:solidFill>
                <a:schemeClr val="bg1"/>
              </a:solidFill>
            </a:rPr>
            <a:t>Après avoir supprimer les éventuels</a:t>
          </a:r>
          <a:r>
            <a:rPr lang="fr-FR" sz="1100" b="1" baseline="0">
              <a:solidFill>
                <a:schemeClr val="bg1"/>
              </a:solidFill>
            </a:rPr>
            <a:t> lignes d'enregistrements erronées et après avoir </a:t>
          </a:r>
          <a:r>
            <a:rPr lang="fr-FR" sz="1100" b="1">
              <a:solidFill>
                <a:schemeClr val="bg1"/>
              </a:solidFill>
            </a:rPr>
            <a:t>harmoniser</a:t>
          </a:r>
          <a:r>
            <a:rPr lang="fr-FR" sz="1100" b="1" baseline="0">
              <a:solidFill>
                <a:schemeClr val="bg1"/>
              </a:solidFill>
            </a:rPr>
            <a:t> les  noms et prénoms des bénéficiaires retenus, et cela sur les 2 feuilles de calculs "Avantages perçus" et "Conventions signées", cliquer sur ce bouton rouge pour lancer la macro commande qui crééra le tableau d'analyses structurées</a:t>
          </a:r>
          <a:endParaRPr lang="fr-FR" sz="1100" b="1">
            <a:solidFill>
              <a:schemeClr val="bg1"/>
            </a:solidFill>
          </a:endParaRPr>
        </a:p>
      </xdr:txBody>
    </xdr:sp>
    <xdr:clientData/>
  </xdr:twoCellAnchor>
  <xdr:twoCellAnchor editAs="oneCell">
    <xdr:from>
      <xdr:col>8</xdr:col>
      <xdr:colOff>0</xdr:colOff>
      <xdr:row>1</xdr:row>
      <xdr:rowOff>0</xdr:rowOff>
    </xdr:from>
    <xdr:to>
      <xdr:col>14</xdr:col>
      <xdr:colOff>523875</xdr:colOff>
      <xdr:row>22</xdr:row>
      <xdr:rowOff>114300</xdr:rowOff>
    </xdr:to>
    <xdr:pic>
      <xdr:nvPicPr>
        <xdr:cNvPr id="5121" name="Picture 1">
          <a:extLst>
            <a:ext uri="{FF2B5EF4-FFF2-40B4-BE49-F238E27FC236}">
              <a16:creationId xmlns:a16="http://schemas.microsoft.com/office/drawing/2014/main" id="{00000000-0008-0000-0100-000001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144375" y="381000"/>
          <a:ext cx="5095875" cy="4495800"/>
        </a:xfrm>
        <a:prstGeom prst="rect">
          <a:avLst/>
        </a:prstGeom>
        <a:noFill/>
        <a:ln w="1">
          <a:noFill/>
          <a:miter lim="800000"/>
          <a:headEnd/>
          <a:tailEnd type="none" w="med" len="med"/>
        </a:ln>
        <a:effectLst/>
      </xdr:spPr>
    </xdr:pic>
    <xdr:clientData/>
  </xdr:twoCellAnchor>
  <xdr:twoCellAnchor editAs="oneCell">
    <xdr:from>
      <xdr:col>8</xdr:col>
      <xdr:colOff>0</xdr:colOff>
      <xdr:row>23</xdr:row>
      <xdr:rowOff>0</xdr:rowOff>
    </xdr:from>
    <xdr:to>
      <xdr:col>14</xdr:col>
      <xdr:colOff>514350</xdr:colOff>
      <xdr:row>45</xdr:row>
      <xdr:rowOff>133350</xdr:rowOff>
    </xdr:to>
    <xdr:pic>
      <xdr:nvPicPr>
        <xdr:cNvPr id="5122" name="Picture 2">
          <a:extLst>
            <a:ext uri="{FF2B5EF4-FFF2-40B4-BE49-F238E27FC236}">
              <a16:creationId xmlns:a16="http://schemas.microsoft.com/office/drawing/2014/main" id="{00000000-0008-0000-0100-0000021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144375" y="4953000"/>
          <a:ext cx="5086350" cy="4324350"/>
        </a:xfrm>
        <a:prstGeom prst="rect">
          <a:avLst/>
        </a:prstGeom>
        <a:noFill/>
        <a:ln w="1">
          <a:noFill/>
          <a:miter lim="800000"/>
          <a:headEnd/>
          <a:tailEnd type="none" w="med" len="med"/>
        </a:ln>
        <a:effectLst/>
      </xdr:spPr>
    </xdr:pic>
    <xdr:clientData/>
  </xdr:twoCellAnchor>
  <xdr:twoCellAnchor editAs="oneCell">
    <xdr:from>
      <xdr:col>8</xdr:col>
      <xdr:colOff>0</xdr:colOff>
      <xdr:row>46</xdr:row>
      <xdr:rowOff>0</xdr:rowOff>
    </xdr:from>
    <xdr:to>
      <xdr:col>14</xdr:col>
      <xdr:colOff>495300</xdr:colOff>
      <xdr:row>68</xdr:row>
      <xdr:rowOff>152400</xdr:rowOff>
    </xdr:to>
    <xdr:pic>
      <xdr:nvPicPr>
        <xdr:cNvPr id="5123" name="Picture 3">
          <a:extLst>
            <a:ext uri="{FF2B5EF4-FFF2-40B4-BE49-F238E27FC236}">
              <a16:creationId xmlns:a16="http://schemas.microsoft.com/office/drawing/2014/main" id="{00000000-0008-0000-0100-0000031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2144375" y="9334500"/>
          <a:ext cx="5067300" cy="4333875"/>
        </a:xfrm>
        <a:prstGeom prst="rect">
          <a:avLst/>
        </a:prstGeom>
        <a:noFill/>
        <a:ln w="1">
          <a:noFill/>
          <a:miter lim="800000"/>
          <a:headEnd/>
          <a:tailEnd type="none" w="med" len="med"/>
        </a:ln>
        <a:effectLst/>
      </xdr:spPr>
    </xdr:pic>
    <xdr:clientData/>
  </xdr:twoCellAnchor>
  <xdr:twoCellAnchor editAs="oneCell">
    <xdr:from>
      <xdr:col>8</xdr:col>
      <xdr:colOff>0</xdr:colOff>
      <xdr:row>69</xdr:row>
      <xdr:rowOff>0</xdr:rowOff>
    </xdr:from>
    <xdr:to>
      <xdr:col>14</xdr:col>
      <xdr:colOff>485775</xdr:colOff>
      <xdr:row>91</xdr:row>
      <xdr:rowOff>133350</xdr:rowOff>
    </xdr:to>
    <xdr:pic>
      <xdr:nvPicPr>
        <xdr:cNvPr id="5124" name="Picture 4">
          <a:extLst>
            <a:ext uri="{FF2B5EF4-FFF2-40B4-BE49-F238E27FC236}">
              <a16:creationId xmlns:a16="http://schemas.microsoft.com/office/drawing/2014/main" id="{00000000-0008-0000-0100-0000041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2144375" y="13716000"/>
          <a:ext cx="5057775" cy="4324350"/>
        </a:xfrm>
        <a:prstGeom prst="rect">
          <a:avLst/>
        </a:prstGeom>
        <a:noFill/>
        <a:ln w="1">
          <a:noFill/>
          <a:miter lim="800000"/>
          <a:headEnd/>
          <a:tailEnd type="none" w="med" len="med"/>
        </a:ln>
        <a:effectLst/>
      </xdr:spPr>
    </xdr:pic>
    <xdr:clientData/>
  </xdr:twoCellAnchor>
  <xdr:twoCellAnchor editAs="oneCell">
    <xdr:from>
      <xdr:col>15</xdr:col>
      <xdr:colOff>0</xdr:colOff>
      <xdr:row>69</xdr:row>
      <xdr:rowOff>0</xdr:rowOff>
    </xdr:from>
    <xdr:to>
      <xdr:col>21</xdr:col>
      <xdr:colOff>552450</xdr:colOff>
      <xdr:row>90</xdr:row>
      <xdr:rowOff>19050</xdr:rowOff>
    </xdr:to>
    <xdr:pic>
      <xdr:nvPicPr>
        <xdr:cNvPr id="5125" name="Picture 5">
          <a:extLst>
            <a:ext uri="{FF2B5EF4-FFF2-40B4-BE49-F238E27FC236}">
              <a16:creationId xmlns:a16="http://schemas.microsoft.com/office/drawing/2014/main" id="{00000000-0008-0000-0100-0000051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7478375" y="13706475"/>
          <a:ext cx="5124450" cy="4019550"/>
        </a:xfrm>
        <a:prstGeom prst="rect">
          <a:avLst/>
        </a:prstGeom>
        <a:noFill/>
        <a:ln w="1">
          <a:noFill/>
          <a:miter lim="800000"/>
          <a:headEnd/>
          <a:tailEnd type="none" w="med" len="med"/>
        </a:ln>
        <a:effectLst/>
      </xdr:spPr>
    </xdr:pic>
    <xdr:clientData/>
  </xdr:twoCellAnchor>
  <xdr:twoCellAnchor editAs="oneCell">
    <xdr:from>
      <xdr:col>15</xdr:col>
      <xdr:colOff>0</xdr:colOff>
      <xdr:row>90</xdr:row>
      <xdr:rowOff>0</xdr:rowOff>
    </xdr:from>
    <xdr:to>
      <xdr:col>21</xdr:col>
      <xdr:colOff>676275</xdr:colOff>
      <xdr:row>113</xdr:row>
      <xdr:rowOff>47625</xdr:rowOff>
    </xdr:to>
    <xdr:pic>
      <xdr:nvPicPr>
        <xdr:cNvPr id="5126" name="Picture 6">
          <a:extLst>
            <a:ext uri="{FF2B5EF4-FFF2-40B4-BE49-F238E27FC236}">
              <a16:creationId xmlns:a16="http://schemas.microsoft.com/office/drawing/2014/main" id="{00000000-0008-0000-0100-0000061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7478375" y="17706975"/>
          <a:ext cx="5248275" cy="4429125"/>
        </a:xfrm>
        <a:prstGeom prst="rect">
          <a:avLst/>
        </a:prstGeom>
        <a:noFill/>
        <a:ln w="1">
          <a:noFill/>
          <a:miter lim="800000"/>
          <a:headEnd/>
          <a:tailEnd type="none" w="med" len="med"/>
        </a:ln>
        <a:effectLst/>
      </xdr:spPr>
    </xdr:pic>
    <xdr:clientData/>
  </xdr:twoCellAnchor>
  <xdr:twoCellAnchor editAs="oneCell">
    <xdr:from>
      <xdr:col>15</xdr:col>
      <xdr:colOff>0</xdr:colOff>
      <xdr:row>114</xdr:row>
      <xdr:rowOff>0</xdr:rowOff>
    </xdr:from>
    <xdr:to>
      <xdr:col>21</xdr:col>
      <xdr:colOff>523875</xdr:colOff>
      <xdr:row>136</xdr:row>
      <xdr:rowOff>142875</xdr:rowOff>
    </xdr:to>
    <xdr:pic>
      <xdr:nvPicPr>
        <xdr:cNvPr id="5127" name="Picture 7">
          <a:extLst>
            <a:ext uri="{FF2B5EF4-FFF2-40B4-BE49-F238E27FC236}">
              <a16:creationId xmlns:a16="http://schemas.microsoft.com/office/drawing/2014/main" id="{00000000-0008-0000-0100-00000714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7478375" y="22278975"/>
          <a:ext cx="5095875" cy="4333875"/>
        </a:xfrm>
        <a:prstGeom prst="rect">
          <a:avLst/>
        </a:prstGeom>
        <a:noFill/>
        <a:ln w="1">
          <a:noFill/>
          <a:miter lim="800000"/>
          <a:headEnd/>
          <a:tailEnd type="none" w="med" len="med"/>
        </a:ln>
        <a:effectLst/>
      </xdr:spPr>
    </xdr:pic>
    <xdr:clientData/>
  </xdr:twoCellAnchor>
  <xdr:twoCellAnchor editAs="oneCell">
    <xdr:from>
      <xdr:col>15</xdr:col>
      <xdr:colOff>0</xdr:colOff>
      <xdr:row>137</xdr:row>
      <xdr:rowOff>0</xdr:rowOff>
    </xdr:from>
    <xdr:to>
      <xdr:col>21</xdr:col>
      <xdr:colOff>514350</xdr:colOff>
      <xdr:row>158</xdr:row>
      <xdr:rowOff>171450</xdr:rowOff>
    </xdr:to>
    <xdr:pic>
      <xdr:nvPicPr>
        <xdr:cNvPr id="5128" name="Picture 8">
          <a:extLst>
            <a:ext uri="{FF2B5EF4-FFF2-40B4-BE49-F238E27FC236}">
              <a16:creationId xmlns:a16="http://schemas.microsoft.com/office/drawing/2014/main" id="{00000000-0008-0000-0100-00000814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7478375" y="26660475"/>
          <a:ext cx="5086350" cy="4171950"/>
        </a:xfrm>
        <a:prstGeom prst="rect">
          <a:avLst/>
        </a:prstGeom>
        <a:noFill/>
        <a:ln w="1">
          <a:noFill/>
          <a:miter lim="800000"/>
          <a:headEnd/>
          <a:tailEnd type="none" w="med" len="med"/>
        </a:ln>
        <a:effectLst/>
      </xdr:spPr>
    </xdr:pic>
    <xdr:clientData/>
  </xdr:twoCellAnchor>
  <xdr:twoCellAnchor editAs="oneCell">
    <xdr:from>
      <xdr:col>15</xdr:col>
      <xdr:colOff>0</xdr:colOff>
      <xdr:row>159</xdr:row>
      <xdr:rowOff>0</xdr:rowOff>
    </xdr:from>
    <xdr:to>
      <xdr:col>21</xdr:col>
      <xdr:colOff>733425</xdr:colOff>
      <xdr:row>181</xdr:row>
      <xdr:rowOff>76200</xdr:rowOff>
    </xdr:to>
    <xdr:pic>
      <xdr:nvPicPr>
        <xdr:cNvPr id="5129" name="Picture 9">
          <a:extLst>
            <a:ext uri="{FF2B5EF4-FFF2-40B4-BE49-F238E27FC236}">
              <a16:creationId xmlns:a16="http://schemas.microsoft.com/office/drawing/2014/main" id="{00000000-0008-0000-0100-00000914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7478375" y="30851475"/>
          <a:ext cx="5305425" cy="4267200"/>
        </a:xfrm>
        <a:prstGeom prst="rect">
          <a:avLst/>
        </a:prstGeom>
        <a:noFill/>
        <a:ln w="1">
          <a:noFill/>
          <a:miter lim="800000"/>
          <a:headEnd/>
          <a:tailEnd type="none" w="med" len="med"/>
        </a:ln>
        <a:effectLst/>
      </xdr:spPr>
    </xdr:pic>
    <xdr:clientData/>
  </xdr:twoCellAnchor>
  <xdr:twoCellAnchor editAs="oneCell">
    <xdr:from>
      <xdr:col>15</xdr:col>
      <xdr:colOff>0</xdr:colOff>
      <xdr:row>181</xdr:row>
      <xdr:rowOff>0</xdr:rowOff>
    </xdr:from>
    <xdr:to>
      <xdr:col>21</xdr:col>
      <xdr:colOff>466725</xdr:colOff>
      <xdr:row>203</xdr:row>
      <xdr:rowOff>180975</xdr:rowOff>
    </xdr:to>
    <xdr:pic>
      <xdr:nvPicPr>
        <xdr:cNvPr id="5130" name="Picture 10">
          <a:extLst>
            <a:ext uri="{FF2B5EF4-FFF2-40B4-BE49-F238E27FC236}">
              <a16:creationId xmlns:a16="http://schemas.microsoft.com/office/drawing/2014/main" id="{00000000-0008-0000-0100-00000A14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7478375" y="35042475"/>
          <a:ext cx="5038725" cy="4371975"/>
        </a:xfrm>
        <a:prstGeom prst="rect">
          <a:avLst/>
        </a:prstGeom>
        <a:noFill/>
        <a:ln w="1">
          <a:noFill/>
          <a:miter lim="800000"/>
          <a:headEnd/>
          <a:tailEnd type="none" w="med" len="med"/>
        </a:ln>
        <a:effectLst/>
      </xdr:spPr>
    </xdr:pic>
    <xdr:clientData/>
  </xdr:twoCellAnchor>
  <xdr:twoCellAnchor editAs="oneCell">
    <xdr:from>
      <xdr:col>8</xdr:col>
      <xdr:colOff>0</xdr:colOff>
      <xdr:row>92</xdr:row>
      <xdr:rowOff>0</xdr:rowOff>
    </xdr:from>
    <xdr:to>
      <xdr:col>14</xdr:col>
      <xdr:colOff>704850</xdr:colOff>
      <xdr:row>114</xdr:row>
      <xdr:rowOff>0</xdr:rowOff>
    </xdr:to>
    <xdr:pic>
      <xdr:nvPicPr>
        <xdr:cNvPr id="5131" name="Picture 11">
          <a:extLst>
            <a:ext uri="{FF2B5EF4-FFF2-40B4-BE49-F238E27FC236}">
              <a16:creationId xmlns:a16="http://schemas.microsoft.com/office/drawing/2014/main" id="{00000000-0008-0000-0100-00000B14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2144375" y="18087975"/>
          <a:ext cx="5276850" cy="4191000"/>
        </a:xfrm>
        <a:prstGeom prst="rect">
          <a:avLst/>
        </a:prstGeom>
        <a:noFill/>
        <a:ln w="1">
          <a:noFill/>
          <a:miter lim="800000"/>
          <a:headEnd/>
          <a:tailEnd type="none" w="med" len="med"/>
        </a:ln>
        <a:effectLst/>
      </xdr:spPr>
    </xdr:pic>
    <xdr:clientData/>
  </xdr:twoCellAnchor>
  <xdr:twoCellAnchor editAs="oneCell">
    <xdr:from>
      <xdr:col>8</xdr:col>
      <xdr:colOff>0</xdr:colOff>
      <xdr:row>114</xdr:row>
      <xdr:rowOff>0</xdr:rowOff>
    </xdr:from>
    <xdr:to>
      <xdr:col>15</xdr:col>
      <xdr:colOff>76200</xdr:colOff>
      <xdr:row>136</xdr:row>
      <xdr:rowOff>180975</xdr:rowOff>
    </xdr:to>
    <xdr:pic>
      <xdr:nvPicPr>
        <xdr:cNvPr id="5132" name="Picture 12">
          <a:extLst>
            <a:ext uri="{FF2B5EF4-FFF2-40B4-BE49-F238E27FC236}">
              <a16:creationId xmlns:a16="http://schemas.microsoft.com/office/drawing/2014/main" id="{00000000-0008-0000-0100-00000C14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2144375" y="22278975"/>
          <a:ext cx="5410200" cy="4371975"/>
        </a:xfrm>
        <a:prstGeom prst="rect">
          <a:avLst/>
        </a:prstGeom>
        <a:noFill/>
        <a:ln w="1">
          <a:noFill/>
          <a:miter lim="800000"/>
          <a:headEnd/>
          <a:tailEnd type="none" w="med" len="med"/>
        </a:ln>
        <a:effectLst/>
      </xdr:spPr>
    </xdr:pic>
    <xdr:clientData/>
  </xdr:twoCellAnchor>
  <xdr:twoCellAnchor editAs="oneCell">
    <xdr:from>
      <xdr:col>8</xdr:col>
      <xdr:colOff>0</xdr:colOff>
      <xdr:row>137</xdr:row>
      <xdr:rowOff>0</xdr:rowOff>
    </xdr:from>
    <xdr:to>
      <xdr:col>14</xdr:col>
      <xdr:colOff>409575</xdr:colOff>
      <xdr:row>159</xdr:row>
      <xdr:rowOff>133350</xdr:rowOff>
    </xdr:to>
    <xdr:pic>
      <xdr:nvPicPr>
        <xdr:cNvPr id="5133" name="Picture 13">
          <a:extLst>
            <a:ext uri="{FF2B5EF4-FFF2-40B4-BE49-F238E27FC236}">
              <a16:creationId xmlns:a16="http://schemas.microsoft.com/office/drawing/2014/main" id="{00000000-0008-0000-0100-00000D14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2144375" y="26660475"/>
          <a:ext cx="4981575" cy="4324350"/>
        </a:xfrm>
        <a:prstGeom prst="rect">
          <a:avLst/>
        </a:prstGeom>
        <a:noFill/>
        <a:ln w="1">
          <a:noFill/>
          <a:miter lim="800000"/>
          <a:headEnd/>
          <a:tailEnd type="none" w="med" len="med"/>
        </a:ln>
        <a:effectLst/>
      </xdr:spPr>
    </xdr:pic>
    <xdr:clientData/>
  </xdr:twoCellAnchor>
  <xdr:twoCellAnchor editAs="oneCell">
    <xdr:from>
      <xdr:col>8</xdr:col>
      <xdr:colOff>0</xdr:colOff>
      <xdr:row>160</xdr:row>
      <xdr:rowOff>0</xdr:rowOff>
    </xdr:from>
    <xdr:to>
      <xdr:col>14</xdr:col>
      <xdr:colOff>628650</xdr:colOff>
      <xdr:row>182</xdr:row>
      <xdr:rowOff>123825</xdr:rowOff>
    </xdr:to>
    <xdr:pic>
      <xdr:nvPicPr>
        <xdr:cNvPr id="5134" name="Picture 14">
          <a:extLst>
            <a:ext uri="{FF2B5EF4-FFF2-40B4-BE49-F238E27FC236}">
              <a16:creationId xmlns:a16="http://schemas.microsoft.com/office/drawing/2014/main" id="{00000000-0008-0000-0100-00000E14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2144375" y="31041975"/>
          <a:ext cx="5200650" cy="4314825"/>
        </a:xfrm>
        <a:prstGeom prst="rect">
          <a:avLst/>
        </a:prstGeom>
        <a:noFill/>
        <a:ln w="1">
          <a:noFill/>
          <a:miter lim="800000"/>
          <a:headEnd/>
          <a:tailEnd type="none" w="med" len="med"/>
        </a:ln>
        <a:effectLst/>
      </xdr:spPr>
    </xdr:pic>
    <xdr:clientData/>
  </xdr:twoCellAnchor>
  <xdr:twoCellAnchor editAs="oneCell">
    <xdr:from>
      <xdr:col>8</xdr:col>
      <xdr:colOff>0</xdr:colOff>
      <xdr:row>183</xdr:row>
      <xdr:rowOff>0</xdr:rowOff>
    </xdr:from>
    <xdr:to>
      <xdr:col>15</xdr:col>
      <xdr:colOff>38100</xdr:colOff>
      <xdr:row>203</xdr:row>
      <xdr:rowOff>171450</xdr:rowOff>
    </xdr:to>
    <xdr:pic>
      <xdr:nvPicPr>
        <xdr:cNvPr id="5135" name="Picture 15">
          <a:extLst>
            <a:ext uri="{FF2B5EF4-FFF2-40B4-BE49-F238E27FC236}">
              <a16:creationId xmlns:a16="http://schemas.microsoft.com/office/drawing/2014/main" id="{00000000-0008-0000-0100-00000F14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2144375" y="35423475"/>
          <a:ext cx="5372100" cy="3981450"/>
        </a:xfrm>
        <a:prstGeom prst="rect">
          <a:avLst/>
        </a:prstGeom>
        <a:noFill/>
        <a:ln w="1">
          <a:noFill/>
          <a:miter lim="800000"/>
          <a:headEnd/>
          <a:tailEnd type="none" w="med" len="med"/>
        </a:ln>
        <a:effectLst/>
      </xdr:spPr>
    </xdr:pic>
    <xdr:clientData/>
  </xdr:twoCellAnchor>
  <xdr:twoCellAnchor editAs="oneCell">
    <xdr:from>
      <xdr:col>8</xdr:col>
      <xdr:colOff>0</xdr:colOff>
      <xdr:row>204</xdr:row>
      <xdr:rowOff>0</xdr:rowOff>
    </xdr:from>
    <xdr:to>
      <xdr:col>14</xdr:col>
      <xdr:colOff>419100</xdr:colOff>
      <xdr:row>224</xdr:row>
      <xdr:rowOff>180975</xdr:rowOff>
    </xdr:to>
    <xdr:pic>
      <xdr:nvPicPr>
        <xdr:cNvPr id="5136" name="Picture 16">
          <a:extLst>
            <a:ext uri="{FF2B5EF4-FFF2-40B4-BE49-F238E27FC236}">
              <a16:creationId xmlns:a16="http://schemas.microsoft.com/office/drawing/2014/main" id="{00000000-0008-0000-0100-00001014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2144375" y="39423975"/>
          <a:ext cx="4991100" cy="3990975"/>
        </a:xfrm>
        <a:prstGeom prst="rect">
          <a:avLst/>
        </a:prstGeom>
        <a:noFill/>
        <a:ln w="1">
          <a:noFill/>
          <a:miter lim="800000"/>
          <a:headEnd/>
          <a:tailEnd type="none" w="med" len="med"/>
        </a:ln>
        <a:effectLst/>
      </xdr:spPr>
    </xdr:pic>
    <xdr:clientData/>
  </xdr:twoCellAnchor>
  <xdr:twoCellAnchor editAs="oneCell">
    <xdr:from>
      <xdr:col>8</xdr:col>
      <xdr:colOff>0</xdr:colOff>
      <xdr:row>225</xdr:row>
      <xdr:rowOff>0</xdr:rowOff>
    </xdr:from>
    <xdr:to>
      <xdr:col>14</xdr:col>
      <xdr:colOff>638175</xdr:colOff>
      <xdr:row>247</xdr:row>
      <xdr:rowOff>152400</xdr:rowOff>
    </xdr:to>
    <xdr:pic>
      <xdr:nvPicPr>
        <xdr:cNvPr id="5137" name="Picture 17">
          <a:extLst>
            <a:ext uri="{FF2B5EF4-FFF2-40B4-BE49-F238E27FC236}">
              <a16:creationId xmlns:a16="http://schemas.microsoft.com/office/drawing/2014/main" id="{00000000-0008-0000-0100-00001114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2144375" y="43424475"/>
          <a:ext cx="5210175" cy="4343400"/>
        </a:xfrm>
        <a:prstGeom prst="rect">
          <a:avLst/>
        </a:prstGeom>
        <a:noFill/>
        <a:ln w="1">
          <a:noFill/>
          <a:miter lim="800000"/>
          <a:headEnd/>
          <a:tailEnd type="none" w="med" len="med"/>
        </a:ln>
        <a:effectLst/>
      </xdr:spPr>
    </xdr:pic>
    <xdr:clientData/>
  </xdr:twoCellAnchor>
  <xdr:twoCellAnchor editAs="oneCell">
    <xdr:from>
      <xdr:col>8</xdr:col>
      <xdr:colOff>0</xdr:colOff>
      <xdr:row>248</xdr:row>
      <xdr:rowOff>0</xdr:rowOff>
    </xdr:from>
    <xdr:to>
      <xdr:col>15</xdr:col>
      <xdr:colOff>209550</xdr:colOff>
      <xdr:row>270</xdr:row>
      <xdr:rowOff>104775</xdr:rowOff>
    </xdr:to>
    <xdr:pic>
      <xdr:nvPicPr>
        <xdr:cNvPr id="5138" name="Picture 18">
          <a:extLst>
            <a:ext uri="{FF2B5EF4-FFF2-40B4-BE49-F238E27FC236}">
              <a16:creationId xmlns:a16="http://schemas.microsoft.com/office/drawing/2014/main" id="{00000000-0008-0000-0100-00001214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2144375" y="47805975"/>
          <a:ext cx="5543550" cy="4295775"/>
        </a:xfrm>
        <a:prstGeom prst="rect">
          <a:avLst/>
        </a:prstGeom>
        <a:noFill/>
        <a:ln w="1">
          <a:noFill/>
          <a:miter lim="800000"/>
          <a:headEnd/>
          <a:tailEnd type="none" w="med" len="med"/>
        </a:ln>
        <a:effectLst/>
      </xdr:spPr>
    </xdr:pic>
    <xdr:clientData/>
  </xdr:twoCellAnchor>
  <xdr:twoCellAnchor editAs="oneCell">
    <xdr:from>
      <xdr:col>22</xdr:col>
      <xdr:colOff>0</xdr:colOff>
      <xdr:row>159</xdr:row>
      <xdr:rowOff>0</xdr:rowOff>
    </xdr:from>
    <xdr:to>
      <xdr:col>28</xdr:col>
      <xdr:colOff>361950</xdr:colOff>
      <xdr:row>182</xdr:row>
      <xdr:rowOff>9525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22812375" y="30851475"/>
          <a:ext cx="4933950" cy="4391025"/>
        </a:xfrm>
        <a:prstGeom prst="rect">
          <a:avLst/>
        </a:prstGeom>
        <a:noFill/>
        <a:ln w="1">
          <a:noFill/>
          <a:miter lim="800000"/>
          <a:headEnd/>
          <a:tailEnd type="none" w="med" len="med"/>
        </a:ln>
        <a:effectLst/>
      </xdr:spPr>
    </xdr:pic>
    <xdr:clientData/>
  </xdr:twoCellAnchor>
  <xdr:twoCellAnchor editAs="oneCell">
    <xdr:from>
      <xdr:col>22</xdr:col>
      <xdr:colOff>0</xdr:colOff>
      <xdr:row>182</xdr:row>
      <xdr:rowOff>0</xdr:rowOff>
    </xdr:from>
    <xdr:to>
      <xdr:col>29</xdr:col>
      <xdr:colOff>104775</xdr:colOff>
      <xdr:row>203</xdr:row>
      <xdr:rowOff>152400</xdr:rowOff>
    </xdr:to>
    <xdr:pic>
      <xdr:nvPicPr>
        <xdr:cNvPr id="25" name="Picture 2">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22812375" y="35232975"/>
          <a:ext cx="5438775" cy="4152900"/>
        </a:xfrm>
        <a:prstGeom prst="rect">
          <a:avLst/>
        </a:prstGeom>
        <a:noFill/>
        <a:ln w="1">
          <a:noFill/>
          <a:miter lim="800000"/>
          <a:headEnd/>
          <a:tailEnd type="none" w="med" len="med"/>
        </a:ln>
        <a:effectLst/>
      </xdr:spPr>
    </xdr:pic>
    <xdr:clientData/>
  </xdr:twoCellAnchor>
  <xdr:twoCellAnchor editAs="oneCell">
    <xdr:from>
      <xdr:col>22</xdr:col>
      <xdr:colOff>0</xdr:colOff>
      <xdr:row>204</xdr:row>
      <xdr:rowOff>0</xdr:rowOff>
    </xdr:from>
    <xdr:to>
      <xdr:col>28</xdr:col>
      <xdr:colOff>657225</xdr:colOff>
      <xdr:row>227</xdr:row>
      <xdr:rowOff>123825</xdr:rowOff>
    </xdr:to>
    <xdr:pic>
      <xdr:nvPicPr>
        <xdr:cNvPr id="7" name="Picture 3">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22812375" y="39423975"/>
          <a:ext cx="5229225" cy="4505325"/>
        </a:xfrm>
        <a:prstGeom prst="rect">
          <a:avLst/>
        </a:prstGeom>
        <a:noFill/>
        <a:ln w="1">
          <a:noFill/>
          <a:miter lim="800000"/>
          <a:headEnd/>
          <a:tailEnd type="none" w="med" len="med"/>
        </a:ln>
        <a:effectLst/>
      </xdr:spPr>
    </xdr:pic>
    <xdr:clientData/>
  </xdr:twoCellAnchor>
  <xdr:twoCellAnchor editAs="oneCell">
    <xdr:from>
      <xdr:col>22</xdr:col>
      <xdr:colOff>0</xdr:colOff>
      <xdr:row>228</xdr:row>
      <xdr:rowOff>0</xdr:rowOff>
    </xdr:from>
    <xdr:to>
      <xdr:col>28</xdr:col>
      <xdr:colOff>504825</xdr:colOff>
      <xdr:row>250</xdr:row>
      <xdr:rowOff>66675</xdr:rowOff>
    </xdr:to>
    <xdr:pic>
      <xdr:nvPicPr>
        <xdr:cNvPr id="8" name="Picture 4">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22812375" y="43995975"/>
          <a:ext cx="5076825" cy="4257675"/>
        </a:xfrm>
        <a:prstGeom prst="rect">
          <a:avLst/>
        </a:prstGeom>
        <a:noFill/>
        <a:ln w="1">
          <a:noFill/>
          <a:miter lim="800000"/>
          <a:headEnd/>
          <a:tailEnd type="none" w="med" len="med"/>
        </a:ln>
        <a:effectLst/>
      </xdr:spPr>
    </xdr:pic>
    <xdr:clientData/>
  </xdr:twoCellAnchor>
  <xdr:twoCellAnchor editAs="oneCell">
    <xdr:from>
      <xdr:col>22</xdr:col>
      <xdr:colOff>0</xdr:colOff>
      <xdr:row>251</xdr:row>
      <xdr:rowOff>0</xdr:rowOff>
    </xdr:from>
    <xdr:to>
      <xdr:col>29</xdr:col>
      <xdr:colOff>0</xdr:colOff>
      <xdr:row>271</xdr:row>
      <xdr:rowOff>95250</xdr:rowOff>
    </xdr:to>
    <xdr:pic>
      <xdr:nvPicPr>
        <xdr:cNvPr id="9" name="Picture 5">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22812375" y="48377475"/>
          <a:ext cx="5334000" cy="3905250"/>
        </a:xfrm>
        <a:prstGeom prst="rect">
          <a:avLst/>
        </a:prstGeom>
        <a:noFill/>
        <a:ln w="1">
          <a:noFill/>
          <a:miter lim="800000"/>
          <a:headEnd/>
          <a:tailEnd type="none" w="med" len="med"/>
        </a:ln>
        <a:effectLst/>
      </xdr:spPr>
    </xdr:pic>
    <xdr:clientData/>
  </xdr:twoCellAnchor>
  <xdr:twoCellAnchor editAs="oneCell">
    <xdr:from>
      <xdr:col>22</xdr:col>
      <xdr:colOff>0</xdr:colOff>
      <xdr:row>272</xdr:row>
      <xdr:rowOff>0</xdr:rowOff>
    </xdr:from>
    <xdr:to>
      <xdr:col>28</xdr:col>
      <xdr:colOff>695325</xdr:colOff>
      <xdr:row>294</xdr:row>
      <xdr:rowOff>76200</xdr:rowOff>
    </xdr:to>
    <xdr:pic>
      <xdr:nvPicPr>
        <xdr:cNvPr id="11" name="Picture 7">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22812375" y="52377975"/>
          <a:ext cx="5267325" cy="4267200"/>
        </a:xfrm>
        <a:prstGeom prst="rect">
          <a:avLst/>
        </a:prstGeom>
        <a:noFill/>
        <a:ln w="1">
          <a:noFill/>
          <a:miter lim="800000"/>
          <a:headEnd/>
          <a:tailEnd type="none" w="med" len="med"/>
        </a:ln>
        <a:effectLst/>
      </xdr:spPr>
    </xdr:pic>
    <xdr:clientData/>
  </xdr:twoCellAnchor>
  <xdr:twoCellAnchor editAs="oneCell">
    <xdr:from>
      <xdr:col>22</xdr:col>
      <xdr:colOff>0</xdr:colOff>
      <xdr:row>295</xdr:row>
      <xdr:rowOff>0</xdr:rowOff>
    </xdr:from>
    <xdr:to>
      <xdr:col>28</xdr:col>
      <xdr:colOff>638175</xdr:colOff>
      <xdr:row>318</xdr:row>
      <xdr:rowOff>57150</xdr:rowOff>
    </xdr:to>
    <xdr:pic>
      <xdr:nvPicPr>
        <xdr:cNvPr id="12" name="Picture 8">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22812375" y="56759475"/>
          <a:ext cx="5210175" cy="4438650"/>
        </a:xfrm>
        <a:prstGeom prst="rect">
          <a:avLst/>
        </a:prstGeom>
        <a:noFill/>
        <a:ln w="1">
          <a:noFill/>
          <a:miter lim="800000"/>
          <a:headEnd/>
          <a:tailEnd type="none" w="med" len="med"/>
        </a:ln>
        <a:effectLst/>
      </xdr:spPr>
    </xdr:pic>
    <xdr:clientData/>
  </xdr:twoCellAnchor>
  <xdr:twoCellAnchor editAs="oneCell">
    <xdr:from>
      <xdr:col>22</xdr:col>
      <xdr:colOff>0</xdr:colOff>
      <xdr:row>319</xdr:row>
      <xdr:rowOff>0</xdr:rowOff>
    </xdr:from>
    <xdr:to>
      <xdr:col>28</xdr:col>
      <xdr:colOff>695325</xdr:colOff>
      <xdr:row>341</xdr:row>
      <xdr:rowOff>171450</xdr:rowOff>
    </xdr:to>
    <xdr:pic>
      <xdr:nvPicPr>
        <xdr:cNvPr id="13" name="Picture 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22812375" y="61331475"/>
          <a:ext cx="5267325" cy="4362450"/>
        </a:xfrm>
        <a:prstGeom prst="rect">
          <a:avLst/>
        </a:prstGeom>
        <a:noFill/>
        <a:ln w="1">
          <a:noFill/>
          <a:miter lim="800000"/>
          <a:headEnd/>
          <a:tailEnd type="none" w="med" len="med"/>
        </a:ln>
        <a:effectLst/>
      </xdr:spPr>
    </xdr:pic>
    <xdr:clientData/>
  </xdr:twoCellAnchor>
  <xdr:twoCellAnchor editAs="oneCell">
    <xdr:from>
      <xdr:col>22</xdr:col>
      <xdr:colOff>0</xdr:colOff>
      <xdr:row>342</xdr:row>
      <xdr:rowOff>0</xdr:rowOff>
    </xdr:from>
    <xdr:to>
      <xdr:col>28</xdr:col>
      <xdr:colOff>590550</xdr:colOff>
      <xdr:row>364</xdr:row>
      <xdr:rowOff>95250</xdr:rowOff>
    </xdr:to>
    <xdr:pic>
      <xdr:nvPicPr>
        <xdr:cNvPr id="14" name="Picture 1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22812375" y="65712975"/>
          <a:ext cx="5162550" cy="4286250"/>
        </a:xfrm>
        <a:prstGeom prst="rect">
          <a:avLst/>
        </a:prstGeom>
        <a:noFill/>
        <a:ln w="1">
          <a:noFill/>
          <a:miter lim="800000"/>
          <a:headEnd/>
          <a:tailEnd type="none" w="med" len="med"/>
        </a:ln>
        <a:effectLst/>
      </xdr:spPr>
    </xdr:pic>
    <xdr:clientData/>
  </xdr:twoCellAnchor>
  <xdr:twoCellAnchor editAs="oneCell">
    <xdr:from>
      <xdr:col>15</xdr:col>
      <xdr:colOff>0</xdr:colOff>
      <xdr:row>219</xdr:row>
      <xdr:rowOff>0</xdr:rowOff>
    </xdr:from>
    <xdr:to>
      <xdr:col>21</xdr:col>
      <xdr:colOff>704850</xdr:colOff>
      <xdr:row>242</xdr:row>
      <xdr:rowOff>114300</xdr:rowOff>
    </xdr:to>
    <xdr:pic>
      <xdr:nvPicPr>
        <xdr:cNvPr id="6" name="Picture 1">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17478375" y="42281475"/>
          <a:ext cx="5276850" cy="4495800"/>
        </a:xfrm>
        <a:prstGeom prst="rect">
          <a:avLst/>
        </a:prstGeom>
        <a:noFill/>
        <a:ln w="1">
          <a:noFill/>
          <a:miter lim="800000"/>
          <a:headEnd/>
          <a:tailEnd type="none" w="med" len="med"/>
        </a:ln>
        <a:effectLst/>
      </xdr:spPr>
    </xdr:pic>
    <xdr:clientData/>
  </xdr:twoCellAnchor>
  <xdr:twoCellAnchor editAs="oneCell">
    <xdr:from>
      <xdr:col>29</xdr:col>
      <xdr:colOff>0</xdr:colOff>
      <xdr:row>235</xdr:row>
      <xdr:rowOff>0</xdr:rowOff>
    </xdr:from>
    <xdr:to>
      <xdr:col>36</xdr:col>
      <xdr:colOff>0</xdr:colOff>
      <xdr:row>257</xdr:row>
      <xdr:rowOff>180975</xdr:rowOff>
    </xdr:to>
    <xdr:pic>
      <xdr:nvPicPr>
        <xdr:cNvPr id="10" name="Picture 2">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28146375" y="45329475"/>
          <a:ext cx="5334000" cy="4371975"/>
        </a:xfrm>
        <a:prstGeom prst="rect">
          <a:avLst/>
        </a:prstGeom>
        <a:noFill/>
        <a:ln w="1">
          <a:noFill/>
          <a:miter lim="800000"/>
          <a:headEnd/>
          <a:tailEnd type="none" w="med" len="med"/>
        </a:ln>
        <a:effectLst/>
      </xdr:spPr>
    </xdr:pic>
    <xdr:clientData/>
  </xdr:twoCellAnchor>
  <xdr:twoCellAnchor editAs="oneCell">
    <xdr:from>
      <xdr:col>29</xdr:col>
      <xdr:colOff>0</xdr:colOff>
      <xdr:row>258</xdr:row>
      <xdr:rowOff>0</xdr:rowOff>
    </xdr:from>
    <xdr:to>
      <xdr:col>35</xdr:col>
      <xdr:colOff>685800</xdr:colOff>
      <xdr:row>281</xdr:row>
      <xdr:rowOff>95250</xdr:rowOff>
    </xdr:to>
    <xdr:pic>
      <xdr:nvPicPr>
        <xdr:cNvPr id="15" name="Picture 3">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28146375" y="49710975"/>
          <a:ext cx="5257800" cy="4476750"/>
        </a:xfrm>
        <a:prstGeom prst="rect">
          <a:avLst/>
        </a:prstGeom>
        <a:noFill/>
        <a:ln w="1">
          <a:noFill/>
          <a:miter lim="800000"/>
          <a:headEnd/>
          <a:tailEnd type="none" w="med" len="med"/>
        </a:ln>
        <a:effectLst/>
      </xdr:spPr>
    </xdr:pic>
    <xdr:clientData/>
  </xdr:twoCellAnchor>
  <xdr:twoCellAnchor editAs="oneCell">
    <xdr:from>
      <xdr:col>29</xdr:col>
      <xdr:colOff>0</xdr:colOff>
      <xdr:row>282</xdr:row>
      <xdr:rowOff>0</xdr:rowOff>
    </xdr:from>
    <xdr:to>
      <xdr:col>35</xdr:col>
      <xdr:colOff>600075</xdr:colOff>
      <xdr:row>304</xdr:row>
      <xdr:rowOff>180975</xdr:rowOff>
    </xdr:to>
    <xdr:pic>
      <xdr:nvPicPr>
        <xdr:cNvPr id="16" name="Picture 4">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28146375" y="54282975"/>
          <a:ext cx="5172075" cy="4371975"/>
        </a:xfrm>
        <a:prstGeom prst="rect">
          <a:avLst/>
        </a:prstGeom>
        <a:noFill/>
        <a:ln w="1">
          <a:noFill/>
          <a:miter lim="800000"/>
          <a:headEnd/>
          <a:tailEnd type="none" w="med" len="med"/>
        </a:ln>
        <a:effectLst/>
      </xdr:spPr>
    </xdr:pic>
    <xdr:clientData/>
  </xdr:twoCellAnchor>
  <xdr:twoCellAnchor editAs="oneCell">
    <xdr:from>
      <xdr:col>36</xdr:col>
      <xdr:colOff>0</xdr:colOff>
      <xdr:row>263</xdr:row>
      <xdr:rowOff>0</xdr:rowOff>
    </xdr:from>
    <xdr:to>
      <xdr:col>42</xdr:col>
      <xdr:colOff>419100</xdr:colOff>
      <xdr:row>286</xdr:row>
      <xdr:rowOff>0</xdr:rowOff>
    </xdr:to>
    <xdr:pic>
      <xdr:nvPicPr>
        <xdr:cNvPr id="17" name="Picture 5">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33480375" y="50663475"/>
          <a:ext cx="4991100" cy="4381500"/>
        </a:xfrm>
        <a:prstGeom prst="rect">
          <a:avLst/>
        </a:prstGeom>
        <a:noFill/>
        <a:ln w="1">
          <a:noFill/>
          <a:miter lim="800000"/>
          <a:headEnd/>
          <a:tailEnd type="none" w="med" len="med"/>
        </a:ln>
        <a:effectLst/>
      </xdr:spPr>
    </xdr:pic>
    <xdr:clientData/>
  </xdr:twoCellAnchor>
  <xdr:twoCellAnchor editAs="oneCell">
    <xdr:from>
      <xdr:col>36</xdr:col>
      <xdr:colOff>0</xdr:colOff>
      <xdr:row>286</xdr:row>
      <xdr:rowOff>0</xdr:rowOff>
    </xdr:from>
    <xdr:to>
      <xdr:col>42</xdr:col>
      <xdr:colOff>542925</xdr:colOff>
      <xdr:row>308</xdr:row>
      <xdr:rowOff>152400</xdr:rowOff>
    </xdr:to>
    <xdr:pic>
      <xdr:nvPicPr>
        <xdr:cNvPr id="18" name="Picture 6">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3480375" y="55044975"/>
          <a:ext cx="5114925" cy="4343400"/>
        </a:xfrm>
        <a:prstGeom prst="rect">
          <a:avLst/>
        </a:prstGeom>
        <a:noFill/>
        <a:ln w="1">
          <a:noFill/>
          <a:miter lim="800000"/>
          <a:headEnd/>
          <a:tailEnd type="none" w="med" len="med"/>
        </a:ln>
        <a:effectLst/>
      </xdr:spPr>
    </xdr:pic>
    <xdr:clientData/>
  </xdr:twoCellAnchor>
  <xdr:twoCellAnchor editAs="oneCell">
    <xdr:from>
      <xdr:col>36</xdr:col>
      <xdr:colOff>0</xdr:colOff>
      <xdr:row>309</xdr:row>
      <xdr:rowOff>0</xdr:rowOff>
    </xdr:from>
    <xdr:to>
      <xdr:col>42</xdr:col>
      <xdr:colOff>733425</xdr:colOff>
      <xdr:row>332</xdr:row>
      <xdr:rowOff>47625</xdr:rowOff>
    </xdr:to>
    <xdr:pic>
      <xdr:nvPicPr>
        <xdr:cNvPr id="19" name="Picture 7">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33480375" y="59426475"/>
          <a:ext cx="5305425" cy="4429125"/>
        </a:xfrm>
        <a:prstGeom prst="rect">
          <a:avLst/>
        </a:prstGeom>
        <a:noFill/>
        <a:ln w="1">
          <a:noFill/>
          <a:miter lim="800000"/>
          <a:headEnd/>
          <a:tailEnd type="none" w="med" len="med"/>
        </a:ln>
        <a:effectLst/>
      </xdr:spPr>
    </xdr:pic>
    <xdr:clientData/>
  </xdr:twoCellAnchor>
  <xdr:twoCellAnchor editAs="oneCell">
    <xdr:from>
      <xdr:col>36</xdr:col>
      <xdr:colOff>0</xdr:colOff>
      <xdr:row>333</xdr:row>
      <xdr:rowOff>0</xdr:rowOff>
    </xdr:from>
    <xdr:to>
      <xdr:col>42</xdr:col>
      <xdr:colOff>571500</xdr:colOff>
      <xdr:row>354</xdr:row>
      <xdr:rowOff>161925</xdr:rowOff>
    </xdr:to>
    <xdr:pic>
      <xdr:nvPicPr>
        <xdr:cNvPr id="20" name="Picture 8">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33480375" y="63998475"/>
          <a:ext cx="5143500" cy="4162425"/>
        </a:xfrm>
        <a:prstGeom prst="rect">
          <a:avLst/>
        </a:prstGeom>
        <a:noFill/>
        <a:ln w="1">
          <a:noFill/>
          <a:miter lim="800000"/>
          <a:headEnd/>
          <a:tailEnd type="none" w="med" len="med"/>
        </a:ln>
        <a:effectLst/>
      </xdr:spPr>
    </xdr:pic>
    <xdr:clientData/>
  </xdr:twoCellAnchor>
  <xdr:twoCellAnchor editAs="oneCell">
    <xdr:from>
      <xdr:col>36</xdr:col>
      <xdr:colOff>0</xdr:colOff>
      <xdr:row>355</xdr:row>
      <xdr:rowOff>0</xdr:rowOff>
    </xdr:from>
    <xdr:to>
      <xdr:col>42</xdr:col>
      <xdr:colOff>419100</xdr:colOff>
      <xdr:row>377</xdr:row>
      <xdr:rowOff>85725</xdr:rowOff>
    </xdr:to>
    <xdr:pic>
      <xdr:nvPicPr>
        <xdr:cNvPr id="21" name="Picture 9">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33480375" y="68189475"/>
          <a:ext cx="4991100" cy="4276725"/>
        </a:xfrm>
        <a:prstGeom prst="rect">
          <a:avLst/>
        </a:prstGeom>
        <a:noFill/>
        <a:ln w="1">
          <a:noFill/>
          <a:miter lim="800000"/>
          <a:headEnd/>
          <a:tailEnd type="none" w="med" len="med"/>
        </a:ln>
        <a:effectLst/>
      </xdr:spPr>
    </xdr:pic>
    <xdr:clientData/>
  </xdr:twoCellAnchor>
  <xdr:twoCellAnchor editAs="oneCell">
    <xdr:from>
      <xdr:col>36</xdr:col>
      <xdr:colOff>0</xdr:colOff>
      <xdr:row>378</xdr:row>
      <xdr:rowOff>0</xdr:rowOff>
    </xdr:from>
    <xdr:to>
      <xdr:col>42</xdr:col>
      <xdr:colOff>628650</xdr:colOff>
      <xdr:row>399</xdr:row>
      <xdr:rowOff>142875</xdr:rowOff>
    </xdr:to>
    <xdr:pic>
      <xdr:nvPicPr>
        <xdr:cNvPr id="22" name="Picture 10">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3480375" y="72570975"/>
          <a:ext cx="5200650" cy="4143375"/>
        </a:xfrm>
        <a:prstGeom prst="rect">
          <a:avLst/>
        </a:prstGeom>
        <a:noFill/>
        <a:ln w="1">
          <a:noFill/>
          <a:miter lim="800000"/>
          <a:headEnd/>
          <a:tailEnd type="none" w="med" len="med"/>
        </a:ln>
        <a:effectLst/>
      </xdr:spPr>
    </xdr:pic>
    <xdr:clientData/>
  </xdr:twoCellAnchor>
  <xdr:twoCellAnchor editAs="oneCell">
    <xdr:from>
      <xdr:col>36</xdr:col>
      <xdr:colOff>0</xdr:colOff>
      <xdr:row>400</xdr:row>
      <xdr:rowOff>0</xdr:rowOff>
    </xdr:from>
    <xdr:to>
      <xdr:col>42</xdr:col>
      <xdr:colOff>561975</xdr:colOff>
      <xdr:row>423</xdr:row>
      <xdr:rowOff>85725</xdr:rowOff>
    </xdr:to>
    <xdr:pic>
      <xdr:nvPicPr>
        <xdr:cNvPr id="23" name="Picture 11">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33480375" y="76761975"/>
          <a:ext cx="5133975" cy="4467225"/>
        </a:xfrm>
        <a:prstGeom prst="rect">
          <a:avLst/>
        </a:prstGeom>
        <a:noFill/>
        <a:ln w="1">
          <a:noFill/>
          <a:miter lim="800000"/>
          <a:headEnd/>
          <a:tailEnd type="none" w="med" len="med"/>
        </a:ln>
        <a:effectLst/>
      </xdr:spPr>
    </xdr:pic>
    <xdr:clientData/>
  </xdr:twoCellAnchor>
  <xdr:twoCellAnchor editAs="oneCell">
    <xdr:from>
      <xdr:col>36</xdr:col>
      <xdr:colOff>0</xdr:colOff>
      <xdr:row>424</xdr:row>
      <xdr:rowOff>0</xdr:rowOff>
    </xdr:from>
    <xdr:to>
      <xdr:col>43</xdr:col>
      <xdr:colOff>133350</xdr:colOff>
      <xdr:row>447</xdr:row>
      <xdr:rowOff>28575</xdr:rowOff>
    </xdr:to>
    <xdr:pic>
      <xdr:nvPicPr>
        <xdr:cNvPr id="24" name="Picture 12">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3480375" y="81333975"/>
          <a:ext cx="5467350" cy="4410075"/>
        </a:xfrm>
        <a:prstGeom prst="rect">
          <a:avLst/>
        </a:prstGeom>
        <a:noFill/>
        <a:ln w="1">
          <a:noFill/>
          <a:miter lim="800000"/>
          <a:headEnd/>
          <a:tailEnd type="none" w="med" len="med"/>
        </a:ln>
        <a:effectLst/>
      </xdr:spPr>
    </xdr:pic>
    <xdr:clientData/>
  </xdr:twoCellAnchor>
  <xdr:twoCellAnchor editAs="oneCell">
    <xdr:from>
      <xdr:col>8</xdr:col>
      <xdr:colOff>0</xdr:colOff>
      <xdr:row>316</xdr:row>
      <xdr:rowOff>0</xdr:rowOff>
    </xdr:from>
    <xdr:to>
      <xdr:col>14</xdr:col>
      <xdr:colOff>390525</xdr:colOff>
      <xdr:row>338</xdr:row>
      <xdr:rowOff>114300</xdr:rowOff>
    </xdr:to>
    <xdr:pic>
      <xdr:nvPicPr>
        <xdr:cNvPr id="26" name="Picture 4">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12963525" y="60759975"/>
          <a:ext cx="4962525" cy="4305300"/>
        </a:xfrm>
        <a:prstGeom prst="rect">
          <a:avLst/>
        </a:prstGeom>
        <a:noFill/>
        <a:ln w="1">
          <a:noFill/>
          <a:miter lim="800000"/>
          <a:headEnd/>
          <a:tailEnd type="none" w="med" len="med"/>
        </a:ln>
        <a:effectLst/>
      </xdr:spPr>
    </xdr:pic>
    <xdr:clientData/>
  </xdr:twoCellAnchor>
  <xdr:twoCellAnchor editAs="oneCell">
    <xdr:from>
      <xdr:col>8</xdr:col>
      <xdr:colOff>0</xdr:colOff>
      <xdr:row>339</xdr:row>
      <xdr:rowOff>0</xdr:rowOff>
    </xdr:from>
    <xdr:to>
      <xdr:col>14</xdr:col>
      <xdr:colOff>552450</xdr:colOff>
      <xdr:row>361</xdr:row>
      <xdr:rowOff>76200</xdr:rowOff>
    </xdr:to>
    <xdr:pic>
      <xdr:nvPicPr>
        <xdr:cNvPr id="27" name="Picture 5">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12963525" y="65141475"/>
          <a:ext cx="5124450" cy="4267200"/>
        </a:xfrm>
        <a:prstGeom prst="rect">
          <a:avLst/>
        </a:prstGeom>
        <a:noFill/>
        <a:ln w="1">
          <a:noFill/>
          <a:miter lim="800000"/>
          <a:headEnd/>
          <a:tailEnd type="none" w="med" len="med"/>
        </a:ln>
        <a:effectLst/>
      </xdr:spPr>
    </xdr:pic>
    <xdr:clientData/>
  </xdr:twoCellAnchor>
  <xdr:twoCellAnchor editAs="oneCell">
    <xdr:from>
      <xdr:col>8</xdr:col>
      <xdr:colOff>0</xdr:colOff>
      <xdr:row>362</xdr:row>
      <xdr:rowOff>0</xdr:rowOff>
    </xdr:from>
    <xdr:to>
      <xdr:col>14</xdr:col>
      <xdr:colOff>628650</xdr:colOff>
      <xdr:row>383</xdr:row>
      <xdr:rowOff>142875</xdr:rowOff>
    </xdr:to>
    <xdr:pic>
      <xdr:nvPicPr>
        <xdr:cNvPr id="28" name="Picture 6">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42" cstate="print"/>
        <a:srcRect/>
        <a:stretch>
          <a:fillRect/>
        </a:stretch>
      </xdr:blipFill>
      <xdr:spPr bwMode="auto">
        <a:xfrm>
          <a:off x="12963525" y="69522975"/>
          <a:ext cx="5200650" cy="4143375"/>
        </a:xfrm>
        <a:prstGeom prst="rect">
          <a:avLst/>
        </a:prstGeom>
        <a:noFill/>
        <a:ln w="1">
          <a:noFill/>
          <a:miter lim="800000"/>
          <a:headEnd/>
          <a:tailEnd type="none" w="med" len="med"/>
        </a:ln>
        <a:effectLst/>
      </xdr:spPr>
    </xdr:pic>
    <xdr:clientData/>
  </xdr:twoCellAnchor>
  <xdr:twoCellAnchor editAs="oneCell">
    <xdr:from>
      <xdr:col>15</xdr:col>
      <xdr:colOff>0</xdr:colOff>
      <xdr:row>316</xdr:row>
      <xdr:rowOff>0</xdr:rowOff>
    </xdr:from>
    <xdr:to>
      <xdr:col>21</xdr:col>
      <xdr:colOff>571500</xdr:colOff>
      <xdr:row>339</xdr:row>
      <xdr:rowOff>66675</xdr:rowOff>
    </xdr:to>
    <xdr:pic>
      <xdr:nvPicPr>
        <xdr:cNvPr id="29" name="Picture 7">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18297525" y="60759975"/>
          <a:ext cx="5143500" cy="4448175"/>
        </a:xfrm>
        <a:prstGeom prst="rect">
          <a:avLst/>
        </a:prstGeom>
        <a:noFill/>
        <a:ln w="1">
          <a:noFill/>
          <a:miter lim="800000"/>
          <a:headEnd/>
          <a:tailEnd type="none" w="med" len="med"/>
        </a:ln>
        <a:effectLst/>
      </xdr:spPr>
    </xdr:pic>
    <xdr:clientData/>
  </xdr:twoCellAnchor>
  <xdr:twoCellAnchor editAs="oneCell">
    <xdr:from>
      <xdr:col>15</xdr:col>
      <xdr:colOff>0</xdr:colOff>
      <xdr:row>340</xdr:row>
      <xdr:rowOff>0</xdr:rowOff>
    </xdr:from>
    <xdr:to>
      <xdr:col>21</xdr:col>
      <xdr:colOff>628650</xdr:colOff>
      <xdr:row>363</xdr:row>
      <xdr:rowOff>28575</xdr:rowOff>
    </xdr:to>
    <xdr:pic>
      <xdr:nvPicPr>
        <xdr:cNvPr id="30" name="Picture 8">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44" cstate="print"/>
        <a:srcRect/>
        <a:stretch>
          <a:fillRect/>
        </a:stretch>
      </xdr:blipFill>
      <xdr:spPr bwMode="auto">
        <a:xfrm>
          <a:off x="18297525" y="65331975"/>
          <a:ext cx="5200650" cy="4410075"/>
        </a:xfrm>
        <a:prstGeom prst="rect">
          <a:avLst/>
        </a:prstGeom>
        <a:noFill/>
        <a:ln w="1">
          <a:noFill/>
          <a:miter lim="800000"/>
          <a:headEnd/>
          <a:tailEnd type="none" w="med" len="med"/>
        </a:ln>
        <a:effectLst/>
      </xdr:spPr>
    </xdr:pic>
    <xdr:clientData/>
  </xdr:twoCellAnchor>
  <xdr:twoCellAnchor editAs="oneCell">
    <xdr:from>
      <xdr:col>8</xdr:col>
      <xdr:colOff>0</xdr:colOff>
      <xdr:row>416</xdr:row>
      <xdr:rowOff>0</xdr:rowOff>
    </xdr:from>
    <xdr:to>
      <xdr:col>14</xdr:col>
      <xdr:colOff>581025</xdr:colOff>
      <xdr:row>438</xdr:row>
      <xdr:rowOff>180975</xdr:rowOff>
    </xdr:to>
    <xdr:pic>
      <xdr:nvPicPr>
        <xdr:cNvPr id="31" name="Picture 9">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12963525" y="79809975"/>
          <a:ext cx="5153025" cy="4371975"/>
        </a:xfrm>
        <a:prstGeom prst="rect">
          <a:avLst/>
        </a:prstGeom>
        <a:noFill/>
        <a:ln w="1">
          <a:noFill/>
          <a:miter lim="800000"/>
          <a:headEnd/>
          <a:tailEnd type="none" w="med" len="med"/>
        </a:ln>
        <a:effectLst/>
      </xdr:spPr>
    </xdr:pic>
    <xdr:clientData/>
  </xdr:twoCellAnchor>
  <xdr:twoCellAnchor editAs="oneCell">
    <xdr:from>
      <xdr:col>8</xdr:col>
      <xdr:colOff>0</xdr:colOff>
      <xdr:row>439</xdr:row>
      <xdr:rowOff>0</xdr:rowOff>
    </xdr:from>
    <xdr:to>
      <xdr:col>14</xdr:col>
      <xdr:colOff>676275</xdr:colOff>
      <xdr:row>460</xdr:row>
      <xdr:rowOff>114300</xdr:rowOff>
    </xdr:to>
    <xdr:pic>
      <xdr:nvPicPr>
        <xdr:cNvPr id="5120" name="Picture 10">
          <a:extLst>
            <a:ext uri="{FF2B5EF4-FFF2-40B4-BE49-F238E27FC236}">
              <a16:creationId xmlns:a16="http://schemas.microsoft.com/office/drawing/2014/main" id="{00000000-0008-0000-0100-00000014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12963525" y="84191475"/>
          <a:ext cx="5248275" cy="4114800"/>
        </a:xfrm>
        <a:prstGeom prst="rect">
          <a:avLst/>
        </a:prstGeom>
        <a:noFill/>
        <a:ln w="1">
          <a:noFill/>
          <a:miter lim="800000"/>
          <a:headEnd/>
          <a:tailEnd type="none" w="med" len="med"/>
        </a:ln>
        <a:effectLst/>
      </xdr:spPr>
    </xdr:pic>
    <xdr:clientData/>
  </xdr:twoCellAnchor>
  <xdr:twoCellAnchor editAs="oneCell">
    <xdr:from>
      <xdr:col>8</xdr:col>
      <xdr:colOff>0</xdr:colOff>
      <xdr:row>461</xdr:row>
      <xdr:rowOff>0</xdr:rowOff>
    </xdr:from>
    <xdr:to>
      <xdr:col>14</xdr:col>
      <xdr:colOff>514350</xdr:colOff>
      <xdr:row>482</xdr:row>
      <xdr:rowOff>180975</xdr:rowOff>
    </xdr:to>
    <xdr:pic>
      <xdr:nvPicPr>
        <xdr:cNvPr id="5139" name="Picture 11">
          <a:extLst>
            <a:ext uri="{FF2B5EF4-FFF2-40B4-BE49-F238E27FC236}">
              <a16:creationId xmlns:a16="http://schemas.microsoft.com/office/drawing/2014/main" id="{00000000-0008-0000-0100-000013140000}"/>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12963525" y="88382475"/>
          <a:ext cx="5086350" cy="4181475"/>
        </a:xfrm>
        <a:prstGeom prst="rect">
          <a:avLst/>
        </a:prstGeom>
        <a:noFill/>
        <a:ln w="1">
          <a:noFill/>
          <a:miter lim="800000"/>
          <a:headEnd/>
          <a:tailEnd type="none" w="med" len="med"/>
        </a:ln>
        <a:effectLst/>
      </xdr:spPr>
    </xdr:pic>
    <xdr:clientData/>
  </xdr:twoCellAnchor>
  <xdr:twoCellAnchor editAs="oneCell">
    <xdr:from>
      <xdr:col>8</xdr:col>
      <xdr:colOff>0</xdr:colOff>
      <xdr:row>483</xdr:row>
      <xdr:rowOff>0</xdr:rowOff>
    </xdr:from>
    <xdr:to>
      <xdr:col>14</xdr:col>
      <xdr:colOff>561975</xdr:colOff>
      <xdr:row>505</xdr:row>
      <xdr:rowOff>104775</xdr:rowOff>
    </xdr:to>
    <xdr:pic>
      <xdr:nvPicPr>
        <xdr:cNvPr id="5140" name="Picture 12">
          <a:extLst>
            <a:ext uri="{FF2B5EF4-FFF2-40B4-BE49-F238E27FC236}">
              <a16:creationId xmlns:a16="http://schemas.microsoft.com/office/drawing/2014/main" id="{00000000-0008-0000-0100-000014140000}"/>
            </a:ext>
          </a:extLst>
        </xdr:cNvPr>
        <xdr:cNvPicPr>
          <a:picLocks noChangeAspect="1" noChangeArrowheads="1"/>
        </xdr:cNvPicPr>
      </xdr:nvPicPr>
      <xdr:blipFill>
        <a:blip xmlns:r="http://schemas.openxmlformats.org/officeDocument/2006/relationships" r:embed="rId48" cstate="print"/>
        <a:srcRect/>
        <a:stretch>
          <a:fillRect/>
        </a:stretch>
      </xdr:blipFill>
      <xdr:spPr bwMode="auto">
        <a:xfrm>
          <a:off x="12963525" y="92573475"/>
          <a:ext cx="5133975" cy="4295775"/>
        </a:xfrm>
        <a:prstGeom prst="rect">
          <a:avLst/>
        </a:prstGeom>
        <a:noFill/>
        <a:ln w="1">
          <a:noFill/>
          <a:miter lim="800000"/>
          <a:headEnd/>
          <a:tailEnd type="none" w="med" len="med"/>
        </a:ln>
        <a:effectLst/>
      </xdr:spPr>
    </xdr:pic>
    <xdr:clientData/>
  </xdr:twoCellAnchor>
  <xdr:twoCellAnchor editAs="oneCell">
    <xdr:from>
      <xdr:col>8</xdr:col>
      <xdr:colOff>0</xdr:colOff>
      <xdr:row>506</xdr:row>
      <xdr:rowOff>0</xdr:rowOff>
    </xdr:from>
    <xdr:to>
      <xdr:col>14</xdr:col>
      <xdr:colOff>628650</xdr:colOff>
      <xdr:row>528</xdr:row>
      <xdr:rowOff>104775</xdr:rowOff>
    </xdr:to>
    <xdr:pic>
      <xdr:nvPicPr>
        <xdr:cNvPr id="5141" name="Picture 13">
          <a:extLst>
            <a:ext uri="{FF2B5EF4-FFF2-40B4-BE49-F238E27FC236}">
              <a16:creationId xmlns:a16="http://schemas.microsoft.com/office/drawing/2014/main" id="{00000000-0008-0000-0100-000015140000}"/>
            </a:ext>
          </a:extLst>
        </xdr:cNvPr>
        <xdr:cNvPicPr>
          <a:picLocks noChangeAspect="1" noChangeArrowheads="1"/>
        </xdr:cNvPicPr>
      </xdr:nvPicPr>
      <xdr:blipFill>
        <a:blip xmlns:r="http://schemas.openxmlformats.org/officeDocument/2006/relationships" r:embed="rId49" cstate="print"/>
        <a:srcRect/>
        <a:stretch>
          <a:fillRect/>
        </a:stretch>
      </xdr:blipFill>
      <xdr:spPr bwMode="auto">
        <a:xfrm>
          <a:off x="12963525" y="96954975"/>
          <a:ext cx="5200650" cy="4295775"/>
        </a:xfrm>
        <a:prstGeom prst="rect">
          <a:avLst/>
        </a:prstGeom>
        <a:noFill/>
        <a:ln w="1">
          <a:noFill/>
          <a:miter lim="800000"/>
          <a:headEnd/>
          <a:tailEnd type="none" w="med" len="med"/>
        </a:ln>
        <a:effectLst/>
      </xdr:spPr>
    </xdr:pic>
    <xdr:clientData/>
  </xdr:twoCellAnchor>
  <xdr:twoCellAnchor editAs="oneCell">
    <xdr:from>
      <xdr:col>8</xdr:col>
      <xdr:colOff>0</xdr:colOff>
      <xdr:row>529</xdr:row>
      <xdr:rowOff>0</xdr:rowOff>
    </xdr:from>
    <xdr:to>
      <xdr:col>14</xdr:col>
      <xdr:colOff>400050</xdr:colOff>
      <xdr:row>551</xdr:row>
      <xdr:rowOff>85725</xdr:rowOff>
    </xdr:to>
    <xdr:pic>
      <xdr:nvPicPr>
        <xdr:cNvPr id="5142" name="Picture 14">
          <a:extLst>
            <a:ext uri="{FF2B5EF4-FFF2-40B4-BE49-F238E27FC236}">
              <a16:creationId xmlns:a16="http://schemas.microsoft.com/office/drawing/2014/main" id="{00000000-0008-0000-0100-000016140000}"/>
            </a:ext>
          </a:extLst>
        </xdr:cNvPr>
        <xdr:cNvPicPr>
          <a:picLocks noChangeAspect="1" noChangeArrowheads="1"/>
        </xdr:cNvPicPr>
      </xdr:nvPicPr>
      <xdr:blipFill>
        <a:blip xmlns:r="http://schemas.openxmlformats.org/officeDocument/2006/relationships" r:embed="rId50" cstate="print"/>
        <a:srcRect/>
        <a:stretch>
          <a:fillRect/>
        </a:stretch>
      </xdr:blipFill>
      <xdr:spPr bwMode="auto">
        <a:xfrm>
          <a:off x="12963525" y="101336475"/>
          <a:ext cx="4972050" cy="4276725"/>
        </a:xfrm>
        <a:prstGeom prst="rect">
          <a:avLst/>
        </a:prstGeom>
        <a:noFill/>
        <a:ln w="1">
          <a:noFill/>
          <a:miter lim="800000"/>
          <a:headEnd/>
          <a:tailEnd type="none" w="med" len="med"/>
        </a:ln>
        <a:effectLst/>
      </xdr:spPr>
    </xdr:pic>
    <xdr:clientData/>
  </xdr:twoCellAnchor>
  <xdr:twoCellAnchor editAs="oneCell">
    <xdr:from>
      <xdr:col>8</xdr:col>
      <xdr:colOff>161925</xdr:colOff>
      <xdr:row>552</xdr:row>
      <xdr:rowOff>38100</xdr:rowOff>
    </xdr:from>
    <xdr:to>
      <xdr:col>15</xdr:col>
      <xdr:colOff>485775</xdr:colOff>
      <xdr:row>574</xdr:row>
      <xdr:rowOff>142875</xdr:rowOff>
    </xdr:to>
    <xdr:pic>
      <xdr:nvPicPr>
        <xdr:cNvPr id="5143" name="Picture 15">
          <a:extLst>
            <a:ext uri="{FF2B5EF4-FFF2-40B4-BE49-F238E27FC236}">
              <a16:creationId xmlns:a16="http://schemas.microsoft.com/office/drawing/2014/main" id="{00000000-0008-0000-0100-000017140000}"/>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13125450" y="105756075"/>
          <a:ext cx="5657850" cy="4295775"/>
        </a:xfrm>
        <a:prstGeom prst="rect">
          <a:avLst/>
        </a:prstGeom>
        <a:noFill/>
        <a:ln w="1">
          <a:noFill/>
          <a:miter lim="800000"/>
          <a:headEnd/>
          <a:tailEnd type="none" w="med" len="med"/>
        </a:ln>
        <a:effectLst/>
      </xdr:spPr>
    </xdr:pic>
    <xdr:clientData/>
  </xdr:twoCellAnchor>
  <xdr:twoCellAnchor editAs="oneCell">
    <xdr:from>
      <xdr:col>8</xdr:col>
      <xdr:colOff>0</xdr:colOff>
      <xdr:row>577</xdr:row>
      <xdr:rowOff>0</xdr:rowOff>
    </xdr:from>
    <xdr:to>
      <xdr:col>15</xdr:col>
      <xdr:colOff>57150</xdr:colOff>
      <xdr:row>600</xdr:row>
      <xdr:rowOff>0</xdr:rowOff>
    </xdr:to>
    <xdr:pic>
      <xdr:nvPicPr>
        <xdr:cNvPr id="5144" name="Picture 16">
          <a:extLst>
            <a:ext uri="{FF2B5EF4-FFF2-40B4-BE49-F238E27FC236}">
              <a16:creationId xmlns:a16="http://schemas.microsoft.com/office/drawing/2014/main" id="{00000000-0008-0000-0100-000018140000}"/>
            </a:ext>
          </a:extLst>
        </xdr:cNvPr>
        <xdr:cNvPicPr>
          <a:picLocks noChangeAspect="1" noChangeArrowheads="1"/>
        </xdr:cNvPicPr>
      </xdr:nvPicPr>
      <xdr:blipFill>
        <a:blip xmlns:r="http://schemas.openxmlformats.org/officeDocument/2006/relationships" r:embed="rId52" cstate="print"/>
        <a:srcRect/>
        <a:stretch>
          <a:fillRect/>
        </a:stretch>
      </xdr:blipFill>
      <xdr:spPr bwMode="auto">
        <a:xfrm>
          <a:off x="12963525" y="110099475"/>
          <a:ext cx="5391150" cy="4381500"/>
        </a:xfrm>
        <a:prstGeom prst="rect">
          <a:avLst/>
        </a:prstGeom>
        <a:noFill/>
        <a:ln w="1">
          <a:noFill/>
          <a:miter lim="800000"/>
          <a:headEnd/>
          <a:tailEnd type="none" w="med" len="med"/>
        </a:ln>
        <a:effectLst/>
      </xdr:spPr>
    </xdr:pic>
    <xdr:clientData/>
  </xdr:twoCellAnchor>
  <xdr:twoCellAnchor editAs="oneCell">
    <xdr:from>
      <xdr:col>8</xdr:col>
      <xdr:colOff>0</xdr:colOff>
      <xdr:row>600</xdr:row>
      <xdr:rowOff>0</xdr:rowOff>
    </xdr:from>
    <xdr:to>
      <xdr:col>14</xdr:col>
      <xdr:colOff>485775</xdr:colOff>
      <xdr:row>622</xdr:row>
      <xdr:rowOff>142875</xdr:rowOff>
    </xdr:to>
    <xdr:pic>
      <xdr:nvPicPr>
        <xdr:cNvPr id="5145" name="Picture 17">
          <a:extLst>
            <a:ext uri="{FF2B5EF4-FFF2-40B4-BE49-F238E27FC236}">
              <a16:creationId xmlns:a16="http://schemas.microsoft.com/office/drawing/2014/main" id="{00000000-0008-0000-0100-000019140000}"/>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12963525" y="114480975"/>
          <a:ext cx="5057775" cy="4333875"/>
        </a:xfrm>
        <a:prstGeom prst="rect">
          <a:avLst/>
        </a:prstGeom>
        <a:noFill/>
        <a:ln w="1">
          <a:noFill/>
          <a:miter lim="800000"/>
          <a:headEnd/>
          <a:tailEnd type="none" w="med" len="med"/>
        </a:ln>
        <a:effectLst/>
      </xdr:spPr>
    </xdr:pic>
    <xdr:clientData/>
  </xdr:twoCellAnchor>
  <xdr:twoCellAnchor editAs="oneCell">
    <xdr:from>
      <xdr:col>8</xdr:col>
      <xdr:colOff>0</xdr:colOff>
      <xdr:row>623</xdr:row>
      <xdr:rowOff>0</xdr:rowOff>
    </xdr:from>
    <xdr:to>
      <xdr:col>15</xdr:col>
      <xdr:colOff>123825</xdr:colOff>
      <xdr:row>646</xdr:row>
      <xdr:rowOff>123825</xdr:rowOff>
    </xdr:to>
    <xdr:pic>
      <xdr:nvPicPr>
        <xdr:cNvPr id="5146" name="Picture 18">
          <a:extLst>
            <a:ext uri="{FF2B5EF4-FFF2-40B4-BE49-F238E27FC236}">
              <a16:creationId xmlns:a16="http://schemas.microsoft.com/office/drawing/2014/main" id="{00000000-0008-0000-0100-00001A140000}"/>
            </a:ext>
          </a:extLst>
        </xdr:cNvPr>
        <xdr:cNvPicPr>
          <a:picLocks noChangeAspect="1" noChangeArrowheads="1"/>
        </xdr:cNvPicPr>
      </xdr:nvPicPr>
      <xdr:blipFill>
        <a:blip xmlns:r="http://schemas.openxmlformats.org/officeDocument/2006/relationships" r:embed="rId54" cstate="print"/>
        <a:srcRect/>
        <a:stretch>
          <a:fillRect/>
        </a:stretch>
      </xdr:blipFill>
      <xdr:spPr bwMode="auto">
        <a:xfrm>
          <a:off x="12963525" y="118862475"/>
          <a:ext cx="5457825" cy="4505325"/>
        </a:xfrm>
        <a:prstGeom prst="rect">
          <a:avLst/>
        </a:prstGeom>
        <a:noFill/>
        <a:ln w="1">
          <a:noFill/>
          <a:miter lim="800000"/>
          <a:headEnd/>
          <a:tailEnd type="none" w="med" len="med"/>
        </a:ln>
        <a:effectLst/>
      </xdr:spPr>
    </xdr:pic>
    <xdr:clientData/>
  </xdr:twoCellAnchor>
  <xdr:twoCellAnchor editAs="oneCell">
    <xdr:from>
      <xdr:col>8</xdr:col>
      <xdr:colOff>0</xdr:colOff>
      <xdr:row>647</xdr:row>
      <xdr:rowOff>0</xdr:rowOff>
    </xdr:from>
    <xdr:to>
      <xdr:col>14</xdr:col>
      <xdr:colOff>504825</xdr:colOff>
      <xdr:row>669</xdr:row>
      <xdr:rowOff>47625</xdr:rowOff>
    </xdr:to>
    <xdr:pic>
      <xdr:nvPicPr>
        <xdr:cNvPr id="5147" name="Picture 19">
          <a:extLst>
            <a:ext uri="{FF2B5EF4-FFF2-40B4-BE49-F238E27FC236}">
              <a16:creationId xmlns:a16="http://schemas.microsoft.com/office/drawing/2014/main" id="{00000000-0008-0000-0100-00001B140000}"/>
            </a:ext>
          </a:extLst>
        </xdr:cNvPr>
        <xdr:cNvPicPr>
          <a:picLocks noChangeAspect="1" noChangeArrowheads="1"/>
        </xdr:cNvPicPr>
      </xdr:nvPicPr>
      <xdr:blipFill>
        <a:blip xmlns:r="http://schemas.openxmlformats.org/officeDocument/2006/relationships" r:embed="rId55" cstate="print"/>
        <a:srcRect/>
        <a:stretch>
          <a:fillRect/>
        </a:stretch>
      </xdr:blipFill>
      <xdr:spPr bwMode="auto">
        <a:xfrm>
          <a:off x="12963525" y="123434475"/>
          <a:ext cx="5076825" cy="4238625"/>
        </a:xfrm>
        <a:prstGeom prst="rect">
          <a:avLst/>
        </a:prstGeom>
        <a:noFill/>
        <a:ln w="1">
          <a:noFill/>
          <a:miter lim="800000"/>
          <a:headEnd/>
          <a:tailEnd type="none" w="med" len="med"/>
        </a:ln>
        <a:effectLst/>
      </xdr:spPr>
    </xdr:pic>
    <xdr:clientData/>
  </xdr:twoCellAnchor>
  <xdr:twoCellAnchor editAs="oneCell">
    <xdr:from>
      <xdr:col>15</xdr:col>
      <xdr:colOff>0</xdr:colOff>
      <xdr:row>647</xdr:row>
      <xdr:rowOff>0</xdr:rowOff>
    </xdr:from>
    <xdr:to>
      <xdr:col>21</xdr:col>
      <xdr:colOff>457200</xdr:colOff>
      <xdr:row>669</xdr:row>
      <xdr:rowOff>104775</xdr:rowOff>
    </xdr:to>
    <xdr:pic>
      <xdr:nvPicPr>
        <xdr:cNvPr id="5148" name="Picture 20">
          <a:extLst>
            <a:ext uri="{FF2B5EF4-FFF2-40B4-BE49-F238E27FC236}">
              <a16:creationId xmlns:a16="http://schemas.microsoft.com/office/drawing/2014/main" id="{00000000-0008-0000-0100-00001C140000}"/>
            </a:ext>
          </a:extLst>
        </xdr:cNvPr>
        <xdr:cNvPicPr>
          <a:picLocks noChangeAspect="1" noChangeArrowheads="1"/>
        </xdr:cNvPicPr>
      </xdr:nvPicPr>
      <xdr:blipFill>
        <a:blip xmlns:r="http://schemas.openxmlformats.org/officeDocument/2006/relationships" r:embed="rId56" cstate="print"/>
        <a:srcRect/>
        <a:stretch>
          <a:fillRect/>
        </a:stretch>
      </xdr:blipFill>
      <xdr:spPr bwMode="auto">
        <a:xfrm>
          <a:off x="18297525" y="123434475"/>
          <a:ext cx="5029200" cy="4295775"/>
        </a:xfrm>
        <a:prstGeom prst="rect">
          <a:avLst/>
        </a:prstGeom>
        <a:noFill/>
        <a:ln w="1">
          <a:noFill/>
          <a:miter lim="800000"/>
          <a:headEnd/>
          <a:tailEnd type="none" w="med" len="med"/>
        </a:ln>
        <a:effectLst/>
      </xdr:spPr>
    </xdr:pic>
    <xdr:clientData/>
  </xdr:twoCellAnchor>
  <xdr:twoCellAnchor editAs="oneCell">
    <xdr:from>
      <xdr:col>22</xdr:col>
      <xdr:colOff>0</xdr:colOff>
      <xdr:row>647</xdr:row>
      <xdr:rowOff>0</xdr:rowOff>
    </xdr:from>
    <xdr:to>
      <xdr:col>28</xdr:col>
      <xdr:colOff>495300</xdr:colOff>
      <xdr:row>669</xdr:row>
      <xdr:rowOff>133350</xdr:rowOff>
    </xdr:to>
    <xdr:pic>
      <xdr:nvPicPr>
        <xdr:cNvPr id="5149" name="Picture 21">
          <a:extLst>
            <a:ext uri="{FF2B5EF4-FFF2-40B4-BE49-F238E27FC236}">
              <a16:creationId xmlns:a16="http://schemas.microsoft.com/office/drawing/2014/main" id="{00000000-0008-0000-0100-00001D140000}"/>
            </a:ext>
          </a:extLst>
        </xdr:cNvPr>
        <xdr:cNvPicPr>
          <a:picLocks noChangeAspect="1" noChangeArrowheads="1"/>
        </xdr:cNvPicPr>
      </xdr:nvPicPr>
      <xdr:blipFill>
        <a:blip xmlns:r="http://schemas.openxmlformats.org/officeDocument/2006/relationships" r:embed="rId57" cstate="print"/>
        <a:srcRect/>
        <a:stretch>
          <a:fillRect/>
        </a:stretch>
      </xdr:blipFill>
      <xdr:spPr bwMode="auto">
        <a:xfrm>
          <a:off x="23631525" y="123434475"/>
          <a:ext cx="5067300" cy="4324350"/>
        </a:xfrm>
        <a:prstGeom prst="rect">
          <a:avLst/>
        </a:prstGeom>
        <a:noFill/>
        <a:ln w="1">
          <a:noFill/>
          <a:miter lim="800000"/>
          <a:headEnd/>
          <a:tailEnd type="none" w="med" len="med"/>
        </a:ln>
        <a:effectLst/>
      </xdr:spPr>
    </xdr:pic>
    <xdr:clientData/>
  </xdr:twoCellAnchor>
  <xdr:twoCellAnchor editAs="oneCell">
    <xdr:from>
      <xdr:col>29</xdr:col>
      <xdr:colOff>0</xdr:colOff>
      <xdr:row>647</xdr:row>
      <xdr:rowOff>0</xdr:rowOff>
    </xdr:from>
    <xdr:to>
      <xdr:col>35</xdr:col>
      <xdr:colOff>466725</xdr:colOff>
      <xdr:row>669</xdr:row>
      <xdr:rowOff>142875</xdr:rowOff>
    </xdr:to>
    <xdr:pic>
      <xdr:nvPicPr>
        <xdr:cNvPr id="5150" name="Picture 22">
          <a:extLst>
            <a:ext uri="{FF2B5EF4-FFF2-40B4-BE49-F238E27FC236}">
              <a16:creationId xmlns:a16="http://schemas.microsoft.com/office/drawing/2014/main" id="{00000000-0008-0000-0100-00001E140000}"/>
            </a:ext>
          </a:extLst>
        </xdr:cNvPr>
        <xdr:cNvPicPr>
          <a:picLocks noChangeAspect="1" noChangeArrowheads="1"/>
        </xdr:cNvPicPr>
      </xdr:nvPicPr>
      <xdr:blipFill>
        <a:blip xmlns:r="http://schemas.openxmlformats.org/officeDocument/2006/relationships" r:embed="rId58" cstate="print"/>
        <a:srcRect/>
        <a:stretch>
          <a:fillRect/>
        </a:stretch>
      </xdr:blipFill>
      <xdr:spPr bwMode="auto">
        <a:xfrm>
          <a:off x="28965525" y="123434475"/>
          <a:ext cx="5038725" cy="4333875"/>
        </a:xfrm>
        <a:prstGeom prst="rect">
          <a:avLst/>
        </a:prstGeom>
        <a:noFill/>
        <a:ln w="1">
          <a:noFill/>
          <a:miter lim="800000"/>
          <a:headEnd/>
          <a:tailEnd type="none" w="med" len="med"/>
        </a:ln>
        <a:effectLst/>
      </xdr:spPr>
    </xdr:pic>
    <xdr:clientData/>
  </xdr:twoCellAnchor>
  <xdr:twoCellAnchor editAs="oneCell">
    <xdr:from>
      <xdr:col>36</xdr:col>
      <xdr:colOff>0</xdr:colOff>
      <xdr:row>647</xdr:row>
      <xdr:rowOff>0</xdr:rowOff>
    </xdr:from>
    <xdr:to>
      <xdr:col>42</xdr:col>
      <xdr:colOff>685800</xdr:colOff>
      <xdr:row>669</xdr:row>
      <xdr:rowOff>152400</xdr:rowOff>
    </xdr:to>
    <xdr:pic>
      <xdr:nvPicPr>
        <xdr:cNvPr id="5151" name="Picture 23">
          <a:extLst>
            <a:ext uri="{FF2B5EF4-FFF2-40B4-BE49-F238E27FC236}">
              <a16:creationId xmlns:a16="http://schemas.microsoft.com/office/drawing/2014/main" id="{00000000-0008-0000-0100-00001F140000}"/>
            </a:ext>
          </a:extLst>
        </xdr:cNvPr>
        <xdr:cNvPicPr>
          <a:picLocks noChangeAspect="1" noChangeArrowheads="1"/>
        </xdr:cNvPicPr>
      </xdr:nvPicPr>
      <xdr:blipFill>
        <a:blip xmlns:r="http://schemas.openxmlformats.org/officeDocument/2006/relationships" r:embed="rId59" cstate="print"/>
        <a:srcRect/>
        <a:stretch>
          <a:fillRect/>
        </a:stretch>
      </xdr:blipFill>
      <xdr:spPr bwMode="auto">
        <a:xfrm>
          <a:off x="34299525" y="123434475"/>
          <a:ext cx="5257800" cy="4343400"/>
        </a:xfrm>
        <a:prstGeom prst="rect">
          <a:avLst/>
        </a:prstGeom>
        <a:noFill/>
        <a:ln w="1">
          <a:noFill/>
          <a:miter lim="800000"/>
          <a:headEnd/>
          <a:tailEnd type="none" w="med" len="med"/>
        </a:ln>
        <a:effectLst/>
      </xdr:spPr>
    </xdr:pic>
    <xdr:clientData/>
  </xdr:twoCellAnchor>
  <xdr:twoCellAnchor editAs="oneCell">
    <xdr:from>
      <xdr:col>43</xdr:col>
      <xdr:colOff>0</xdr:colOff>
      <xdr:row>647</xdr:row>
      <xdr:rowOff>0</xdr:rowOff>
    </xdr:from>
    <xdr:to>
      <xdr:col>49</xdr:col>
      <xdr:colOff>390525</xdr:colOff>
      <xdr:row>670</xdr:row>
      <xdr:rowOff>95250</xdr:rowOff>
    </xdr:to>
    <xdr:pic>
      <xdr:nvPicPr>
        <xdr:cNvPr id="5152" name="Picture 24">
          <a:extLst>
            <a:ext uri="{FF2B5EF4-FFF2-40B4-BE49-F238E27FC236}">
              <a16:creationId xmlns:a16="http://schemas.microsoft.com/office/drawing/2014/main" id="{00000000-0008-0000-0100-000020140000}"/>
            </a:ext>
          </a:extLst>
        </xdr:cNvPr>
        <xdr:cNvPicPr>
          <a:picLocks noChangeAspect="1" noChangeArrowheads="1"/>
        </xdr:cNvPicPr>
      </xdr:nvPicPr>
      <xdr:blipFill>
        <a:blip xmlns:r="http://schemas.openxmlformats.org/officeDocument/2006/relationships" r:embed="rId60" cstate="print"/>
        <a:srcRect/>
        <a:stretch>
          <a:fillRect/>
        </a:stretch>
      </xdr:blipFill>
      <xdr:spPr bwMode="auto">
        <a:xfrm>
          <a:off x="39633525" y="123434475"/>
          <a:ext cx="4962525" cy="4476750"/>
        </a:xfrm>
        <a:prstGeom prst="rect">
          <a:avLst/>
        </a:prstGeom>
        <a:noFill/>
        <a:ln w="1">
          <a:noFill/>
          <a:miter lim="800000"/>
          <a:headEnd/>
          <a:tailEnd type="none" w="med" len="med"/>
        </a:ln>
        <a:effectLst/>
      </xdr:spPr>
    </xdr:pic>
    <xdr:clientData/>
  </xdr:twoCellAnchor>
  <xdr:twoCellAnchor editAs="oneCell">
    <xdr:from>
      <xdr:col>50</xdr:col>
      <xdr:colOff>0</xdr:colOff>
      <xdr:row>647</xdr:row>
      <xdr:rowOff>0</xdr:rowOff>
    </xdr:from>
    <xdr:to>
      <xdr:col>56</xdr:col>
      <xdr:colOff>381000</xdr:colOff>
      <xdr:row>669</xdr:row>
      <xdr:rowOff>180975</xdr:rowOff>
    </xdr:to>
    <xdr:pic>
      <xdr:nvPicPr>
        <xdr:cNvPr id="5153" name="Picture 25">
          <a:extLst>
            <a:ext uri="{FF2B5EF4-FFF2-40B4-BE49-F238E27FC236}">
              <a16:creationId xmlns:a16="http://schemas.microsoft.com/office/drawing/2014/main" id="{00000000-0008-0000-0100-000021140000}"/>
            </a:ext>
          </a:extLst>
        </xdr:cNvPr>
        <xdr:cNvPicPr>
          <a:picLocks noChangeAspect="1" noChangeArrowheads="1"/>
        </xdr:cNvPicPr>
      </xdr:nvPicPr>
      <xdr:blipFill>
        <a:blip xmlns:r="http://schemas.openxmlformats.org/officeDocument/2006/relationships" r:embed="rId61" cstate="print"/>
        <a:srcRect/>
        <a:stretch>
          <a:fillRect/>
        </a:stretch>
      </xdr:blipFill>
      <xdr:spPr bwMode="auto">
        <a:xfrm>
          <a:off x="44967525" y="123434475"/>
          <a:ext cx="4953000" cy="4371975"/>
        </a:xfrm>
        <a:prstGeom prst="rect">
          <a:avLst/>
        </a:prstGeom>
        <a:noFill/>
        <a:ln w="1">
          <a:noFill/>
          <a:miter lim="800000"/>
          <a:headEnd/>
          <a:tailEnd type="none" w="med" len="med"/>
        </a:ln>
        <a:effectLst/>
      </xdr:spPr>
    </xdr:pic>
    <xdr:clientData/>
  </xdr:twoCellAnchor>
  <xdr:twoCellAnchor editAs="oneCell">
    <xdr:from>
      <xdr:col>8</xdr:col>
      <xdr:colOff>0</xdr:colOff>
      <xdr:row>669</xdr:row>
      <xdr:rowOff>0</xdr:rowOff>
    </xdr:from>
    <xdr:to>
      <xdr:col>14</xdr:col>
      <xdr:colOff>457200</xdr:colOff>
      <xdr:row>691</xdr:row>
      <xdr:rowOff>123825</xdr:rowOff>
    </xdr:to>
    <xdr:pic>
      <xdr:nvPicPr>
        <xdr:cNvPr id="5154" name="Picture 26">
          <a:extLst>
            <a:ext uri="{FF2B5EF4-FFF2-40B4-BE49-F238E27FC236}">
              <a16:creationId xmlns:a16="http://schemas.microsoft.com/office/drawing/2014/main" id="{00000000-0008-0000-0100-000022140000}"/>
            </a:ext>
          </a:extLst>
        </xdr:cNvPr>
        <xdr:cNvPicPr>
          <a:picLocks noChangeAspect="1" noChangeArrowheads="1"/>
        </xdr:cNvPicPr>
      </xdr:nvPicPr>
      <xdr:blipFill>
        <a:blip xmlns:r="http://schemas.openxmlformats.org/officeDocument/2006/relationships" r:embed="rId62" cstate="print"/>
        <a:srcRect/>
        <a:stretch>
          <a:fillRect/>
        </a:stretch>
      </xdr:blipFill>
      <xdr:spPr bwMode="auto">
        <a:xfrm>
          <a:off x="12963525" y="127625475"/>
          <a:ext cx="5029200" cy="4314825"/>
        </a:xfrm>
        <a:prstGeom prst="rect">
          <a:avLst/>
        </a:prstGeom>
        <a:noFill/>
        <a:ln w="1">
          <a:noFill/>
          <a:miter lim="800000"/>
          <a:headEnd/>
          <a:tailEnd type="none" w="med" len="med"/>
        </a:ln>
        <a:effectLst/>
      </xdr:spPr>
    </xdr:pic>
    <xdr:clientData/>
  </xdr:twoCellAnchor>
  <xdr:twoCellAnchor editAs="oneCell">
    <xdr:from>
      <xdr:col>15</xdr:col>
      <xdr:colOff>0</xdr:colOff>
      <xdr:row>670</xdr:row>
      <xdr:rowOff>0</xdr:rowOff>
    </xdr:from>
    <xdr:to>
      <xdr:col>21</xdr:col>
      <xdr:colOff>381000</xdr:colOff>
      <xdr:row>693</xdr:row>
      <xdr:rowOff>66675</xdr:rowOff>
    </xdr:to>
    <xdr:pic>
      <xdr:nvPicPr>
        <xdr:cNvPr id="5155" name="Picture 27">
          <a:extLst>
            <a:ext uri="{FF2B5EF4-FFF2-40B4-BE49-F238E27FC236}">
              <a16:creationId xmlns:a16="http://schemas.microsoft.com/office/drawing/2014/main" id="{00000000-0008-0000-0100-000023140000}"/>
            </a:ext>
          </a:extLst>
        </xdr:cNvPr>
        <xdr:cNvPicPr>
          <a:picLocks noChangeAspect="1" noChangeArrowheads="1"/>
        </xdr:cNvPicPr>
      </xdr:nvPicPr>
      <xdr:blipFill>
        <a:blip xmlns:r="http://schemas.openxmlformats.org/officeDocument/2006/relationships" r:embed="rId63" cstate="print"/>
        <a:srcRect/>
        <a:stretch>
          <a:fillRect/>
        </a:stretch>
      </xdr:blipFill>
      <xdr:spPr bwMode="auto">
        <a:xfrm>
          <a:off x="18297525" y="127815975"/>
          <a:ext cx="4953000" cy="4448175"/>
        </a:xfrm>
        <a:prstGeom prst="rect">
          <a:avLst/>
        </a:prstGeom>
        <a:noFill/>
        <a:ln w="1">
          <a:noFill/>
          <a:miter lim="800000"/>
          <a:headEnd/>
          <a:tailEnd type="none" w="med" len="med"/>
        </a:ln>
        <a:effectLst/>
      </xdr:spPr>
    </xdr:pic>
    <xdr:clientData/>
  </xdr:twoCellAnchor>
  <xdr:twoCellAnchor editAs="oneCell">
    <xdr:from>
      <xdr:col>22</xdr:col>
      <xdr:colOff>0</xdr:colOff>
      <xdr:row>670</xdr:row>
      <xdr:rowOff>0</xdr:rowOff>
    </xdr:from>
    <xdr:to>
      <xdr:col>29</xdr:col>
      <xdr:colOff>76200</xdr:colOff>
      <xdr:row>692</xdr:row>
      <xdr:rowOff>152400</xdr:rowOff>
    </xdr:to>
    <xdr:pic>
      <xdr:nvPicPr>
        <xdr:cNvPr id="5156" name="Picture 28">
          <a:extLst>
            <a:ext uri="{FF2B5EF4-FFF2-40B4-BE49-F238E27FC236}">
              <a16:creationId xmlns:a16="http://schemas.microsoft.com/office/drawing/2014/main" id="{00000000-0008-0000-0100-000024140000}"/>
            </a:ext>
          </a:extLst>
        </xdr:cNvPr>
        <xdr:cNvPicPr>
          <a:picLocks noChangeAspect="1" noChangeArrowheads="1"/>
        </xdr:cNvPicPr>
      </xdr:nvPicPr>
      <xdr:blipFill>
        <a:blip xmlns:r="http://schemas.openxmlformats.org/officeDocument/2006/relationships" r:embed="rId64" cstate="print"/>
        <a:srcRect/>
        <a:stretch>
          <a:fillRect/>
        </a:stretch>
      </xdr:blipFill>
      <xdr:spPr bwMode="auto">
        <a:xfrm>
          <a:off x="23631525" y="127815975"/>
          <a:ext cx="5410200" cy="4343400"/>
        </a:xfrm>
        <a:prstGeom prst="rect">
          <a:avLst/>
        </a:prstGeom>
        <a:noFill/>
        <a:ln w="1">
          <a:noFill/>
          <a:miter lim="800000"/>
          <a:headEnd/>
          <a:tailEnd type="none" w="med" len="med"/>
        </a:ln>
        <a:effectLst/>
      </xdr:spPr>
    </xdr:pic>
    <xdr:clientData/>
  </xdr:twoCellAnchor>
  <xdr:twoCellAnchor editAs="oneCell">
    <xdr:from>
      <xdr:col>29</xdr:col>
      <xdr:colOff>0</xdr:colOff>
      <xdr:row>670</xdr:row>
      <xdr:rowOff>0</xdr:rowOff>
    </xdr:from>
    <xdr:to>
      <xdr:col>35</xdr:col>
      <xdr:colOff>466725</xdr:colOff>
      <xdr:row>693</xdr:row>
      <xdr:rowOff>0</xdr:rowOff>
    </xdr:to>
    <xdr:pic>
      <xdr:nvPicPr>
        <xdr:cNvPr id="5157" name="Picture 29">
          <a:extLst>
            <a:ext uri="{FF2B5EF4-FFF2-40B4-BE49-F238E27FC236}">
              <a16:creationId xmlns:a16="http://schemas.microsoft.com/office/drawing/2014/main" id="{00000000-0008-0000-0100-000025140000}"/>
            </a:ext>
          </a:extLst>
        </xdr:cNvPr>
        <xdr:cNvPicPr>
          <a:picLocks noChangeAspect="1" noChangeArrowheads="1"/>
        </xdr:cNvPicPr>
      </xdr:nvPicPr>
      <xdr:blipFill>
        <a:blip xmlns:r="http://schemas.openxmlformats.org/officeDocument/2006/relationships" r:embed="rId65" cstate="print"/>
        <a:srcRect/>
        <a:stretch>
          <a:fillRect/>
        </a:stretch>
      </xdr:blipFill>
      <xdr:spPr bwMode="auto">
        <a:xfrm>
          <a:off x="28965525" y="127815975"/>
          <a:ext cx="5038725" cy="4381500"/>
        </a:xfrm>
        <a:prstGeom prst="rect">
          <a:avLst/>
        </a:prstGeom>
        <a:noFill/>
        <a:ln w="1">
          <a:noFill/>
          <a:miter lim="800000"/>
          <a:headEnd/>
          <a:tailEnd type="none" w="med" len="med"/>
        </a:ln>
        <a:effectLst/>
      </xdr:spPr>
    </xdr:pic>
    <xdr:clientData/>
  </xdr:twoCellAnchor>
  <xdr:twoCellAnchor editAs="oneCell">
    <xdr:from>
      <xdr:col>36</xdr:col>
      <xdr:colOff>0</xdr:colOff>
      <xdr:row>670</xdr:row>
      <xdr:rowOff>0</xdr:rowOff>
    </xdr:from>
    <xdr:to>
      <xdr:col>43</xdr:col>
      <xdr:colOff>9525</xdr:colOff>
      <xdr:row>692</xdr:row>
      <xdr:rowOff>85725</xdr:rowOff>
    </xdr:to>
    <xdr:pic>
      <xdr:nvPicPr>
        <xdr:cNvPr id="5158" name="Picture 30">
          <a:extLst>
            <a:ext uri="{FF2B5EF4-FFF2-40B4-BE49-F238E27FC236}">
              <a16:creationId xmlns:a16="http://schemas.microsoft.com/office/drawing/2014/main" id="{00000000-0008-0000-0100-000026140000}"/>
            </a:ext>
          </a:extLst>
        </xdr:cNvPr>
        <xdr:cNvPicPr>
          <a:picLocks noChangeAspect="1" noChangeArrowheads="1"/>
        </xdr:cNvPicPr>
      </xdr:nvPicPr>
      <xdr:blipFill>
        <a:blip xmlns:r="http://schemas.openxmlformats.org/officeDocument/2006/relationships" r:embed="rId66" cstate="print"/>
        <a:srcRect/>
        <a:stretch>
          <a:fillRect/>
        </a:stretch>
      </xdr:blipFill>
      <xdr:spPr bwMode="auto">
        <a:xfrm>
          <a:off x="34299525" y="127815975"/>
          <a:ext cx="5343525" cy="4276725"/>
        </a:xfrm>
        <a:prstGeom prst="rect">
          <a:avLst/>
        </a:prstGeom>
        <a:noFill/>
        <a:ln w="1">
          <a:noFill/>
          <a:miter lim="800000"/>
          <a:headEnd/>
          <a:tailEnd type="none" w="med" len="med"/>
        </a:ln>
        <a:effectLst/>
      </xdr:spPr>
    </xdr:pic>
    <xdr:clientData/>
  </xdr:twoCellAnchor>
  <xdr:twoCellAnchor editAs="oneCell">
    <xdr:from>
      <xdr:col>43</xdr:col>
      <xdr:colOff>0</xdr:colOff>
      <xdr:row>671</xdr:row>
      <xdr:rowOff>0</xdr:rowOff>
    </xdr:from>
    <xdr:to>
      <xdr:col>49</xdr:col>
      <xdr:colOff>542925</xdr:colOff>
      <xdr:row>694</xdr:row>
      <xdr:rowOff>76200</xdr:rowOff>
    </xdr:to>
    <xdr:pic>
      <xdr:nvPicPr>
        <xdr:cNvPr id="5159" name="Picture 31">
          <a:extLst>
            <a:ext uri="{FF2B5EF4-FFF2-40B4-BE49-F238E27FC236}">
              <a16:creationId xmlns:a16="http://schemas.microsoft.com/office/drawing/2014/main" id="{00000000-0008-0000-0100-000027140000}"/>
            </a:ext>
          </a:extLst>
        </xdr:cNvPr>
        <xdr:cNvPicPr>
          <a:picLocks noChangeAspect="1" noChangeArrowheads="1"/>
        </xdr:cNvPicPr>
      </xdr:nvPicPr>
      <xdr:blipFill>
        <a:blip xmlns:r="http://schemas.openxmlformats.org/officeDocument/2006/relationships" r:embed="rId67" cstate="print"/>
        <a:srcRect/>
        <a:stretch>
          <a:fillRect/>
        </a:stretch>
      </xdr:blipFill>
      <xdr:spPr bwMode="auto">
        <a:xfrm>
          <a:off x="39633525" y="128006475"/>
          <a:ext cx="5114925" cy="4457700"/>
        </a:xfrm>
        <a:prstGeom prst="rect">
          <a:avLst/>
        </a:prstGeom>
        <a:noFill/>
        <a:ln w="1">
          <a:noFill/>
          <a:miter lim="800000"/>
          <a:headEnd/>
          <a:tailEnd type="none" w="med" len="med"/>
        </a:ln>
        <a:effectLst/>
      </xdr:spPr>
    </xdr:pic>
    <xdr:clientData/>
  </xdr:twoCellAnchor>
  <xdr:twoCellAnchor editAs="oneCell">
    <xdr:from>
      <xdr:col>50</xdr:col>
      <xdr:colOff>0</xdr:colOff>
      <xdr:row>671</xdr:row>
      <xdr:rowOff>0</xdr:rowOff>
    </xdr:from>
    <xdr:to>
      <xdr:col>56</xdr:col>
      <xdr:colOff>457200</xdr:colOff>
      <xdr:row>693</xdr:row>
      <xdr:rowOff>57150</xdr:rowOff>
    </xdr:to>
    <xdr:pic>
      <xdr:nvPicPr>
        <xdr:cNvPr id="5160" name="Picture 32">
          <a:extLst>
            <a:ext uri="{FF2B5EF4-FFF2-40B4-BE49-F238E27FC236}">
              <a16:creationId xmlns:a16="http://schemas.microsoft.com/office/drawing/2014/main" id="{00000000-0008-0000-0100-000028140000}"/>
            </a:ext>
          </a:extLst>
        </xdr:cNvPr>
        <xdr:cNvPicPr>
          <a:picLocks noChangeAspect="1" noChangeArrowheads="1"/>
        </xdr:cNvPicPr>
      </xdr:nvPicPr>
      <xdr:blipFill>
        <a:blip xmlns:r="http://schemas.openxmlformats.org/officeDocument/2006/relationships" r:embed="rId68" cstate="print"/>
        <a:srcRect/>
        <a:stretch>
          <a:fillRect/>
        </a:stretch>
      </xdr:blipFill>
      <xdr:spPr bwMode="auto">
        <a:xfrm>
          <a:off x="44967525" y="128006475"/>
          <a:ext cx="5029200" cy="4248150"/>
        </a:xfrm>
        <a:prstGeom prst="rect">
          <a:avLst/>
        </a:prstGeom>
        <a:noFill/>
        <a:ln w="1">
          <a:noFill/>
          <a:miter lim="800000"/>
          <a:headEnd/>
          <a:tailEnd type="none" w="med" len="med"/>
        </a:ln>
        <a:effectLst/>
      </xdr:spPr>
    </xdr:pic>
    <xdr:clientData/>
  </xdr:twoCellAnchor>
  <xdr:twoCellAnchor editAs="oneCell">
    <xdr:from>
      <xdr:col>8</xdr:col>
      <xdr:colOff>0</xdr:colOff>
      <xdr:row>692</xdr:row>
      <xdr:rowOff>0</xdr:rowOff>
    </xdr:from>
    <xdr:to>
      <xdr:col>14</xdr:col>
      <xdr:colOff>628650</xdr:colOff>
      <xdr:row>715</xdr:row>
      <xdr:rowOff>9525</xdr:rowOff>
    </xdr:to>
    <xdr:pic>
      <xdr:nvPicPr>
        <xdr:cNvPr id="5161" name="Picture 33">
          <a:extLst>
            <a:ext uri="{FF2B5EF4-FFF2-40B4-BE49-F238E27FC236}">
              <a16:creationId xmlns:a16="http://schemas.microsoft.com/office/drawing/2014/main" id="{00000000-0008-0000-0100-000029140000}"/>
            </a:ext>
          </a:extLst>
        </xdr:cNvPr>
        <xdr:cNvPicPr>
          <a:picLocks noChangeAspect="1" noChangeArrowheads="1"/>
        </xdr:cNvPicPr>
      </xdr:nvPicPr>
      <xdr:blipFill>
        <a:blip xmlns:r="http://schemas.openxmlformats.org/officeDocument/2006/relationships" r:embed="rId69" cstate="print"/>
        <a:srcRect/>
        <a:stretch>
          <a:fillRect/>
        </a:stretch>
      </xdr:blipFill>
      <xdr:spPr bwMode="auto">
        <a:xfrm>
          <a:off x="12963525" y="132006975"/>
          <a:ext cx="5200650" cy="4391025"/>
        </a:xfrm>
        <a:prstGeom prst="rect">
          <a:avLst/>
        </a:prstGeom>
        <a:noFill/>
        <a:ln w="1">
          <a:noFill/>
          <a:miter lim="800000"/>
          <a:headEnd/>
          <a:tailEnd type="none" w="med" len="med"/>
        </a:ln>
        <a:effectLst/>
      </xdr:spPr>
    </xdr:pic>
    <xdr:clientData/>
  </xdr:twoCellAnchor>
  <xdr:twoCellAnchor editAs="oneCell">
    <xdr:from>
      <xdr:col>15</xdr:col>
      <xdr:colOff>0</xdr:colOff>
      <xdr:row>694</xdr:row>
      <xdr:rowOff>0</xdr:rowOff>
    </xdr:from>
    <xdr:to>
      <xdr:col>21</xdr:col>
      <xdr:colOff>400050</xdr:colOff>
      <xdr:row>716</xdr:row>
      <xdr:rowOff>66675</xdr:rowOff>
    </xdr:to>
    <xdr:pic>
      <xdr:nvPicPr>
        <xdr:cNvPr id="5162" name="Picture 34">
          <a:extLst>
            <a:ext uri="{FF2B5EF4-FFF2-40B4-BE49-F238E27FC236}">
              <a16:creationId xmlns:a16="http://schemas.microsoft.com/office/drawing/2014/main" id="{00000000-0008-0000-0100-00002A140000}"/>
            </a:ext>
          </a:extLst>
        </xdr:cNvPr>
        <xdr:cNvPicPr>
          <a:picLocks noChangeAspect="1" noChangeArrowheads="1"/>
        </xdr:cNvPicPr>
      </xdr:nvPicPr>
      <xdr:blipFill>
        <a:blip xmlns:r="http://schemas.openxmlformats.org/officeDocument/2006/relationships" r:embed="rId70" cstate="print"/>
        <a:srcRect/>
        <a:stretch>
          <a:fillRect/>
        </a:stretch>
      </xdr:blipFill>
      <xdr:spPr bwMode="auto">
        <a:xfrm>
          <a:off x="18297525" y="132387975"/>
          <a:ext cx="4972050" cy="42576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1590675</xdr:colOff>
      <xdr:row>3</xdr:row>
      <xdr:rowOff>14287</xdr:rowOff>
    </xdr:from>
    <xdr:to>
      <xdr:col>2</xdr:col>
      <xdr:colOff>114300</xdr:colOff>
      <xdr:row>15</xdr:row>
      <xdr:rowOff>114300</xdr:rowOff>
    </xdr:to>
    <xdr:pic>
      <xdr:nvPicPr>
        <xdr:cNvPr id="4" name="Image 3" descr="PHOTO_FP_FORMINDEP_compress.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stretch>
          <a:fillRect/>
        </a:stretch>
      </xdr:blipFill>
      <xdr:spPr>
        <a:xfrm>
          <a:off x="1590675" y="500062"/>
          <a:ext cx="2724150" cy="2043113"/>
        </a:xfrm>
        <a:prstGeom prst="rect">
          <a:avLst/>
        </a:prstGeom>
      </xdr:spPr>
    </xdr:pic>
    <xdr:clientData/>
  </xdr:twoCellAnchor>
  <xdr:twoCellAnchor editAs="oneCell">
    <xdr:from>
      <xdr:col>1</xdr:col>
      <xdr:colOff>0</xdr:colOff>
      <xdr:row>19</xdr:row>
      <xdr:rowOff>0</xdr:rowOff>
    </xdr:from>
    <xdr:to>
      <xdr:col>1</xdr:col>
      <xdr:colOff>2305050</xdr:colOff>
      <xdr:row>22</xdr:row>
      <xdr:rowOff>71437</xdr:rowOff>
    </xdr:to>
    <xdr:pic>
      <xdr:nvPicPr>
        <xdr:cNvPr id="5" name="Picture 17" descr="Logo_Formindep">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095500" y="2781300"/>
          <a:ext cx="2305050" cy="557212"/>
        </a:xfrm>
        <a:prstGeom prst="rect">
          <a:avLst/>
        </a:prstGeom>
        <a:noFill/>
      </xdr:spPr>
    </xdr:pic>
    <xdr:clientData/>
  </xdr:twoCellAnchor>
  <xdr:twoCellAnchor>
    <xdr:from>
      <xdr:col>1</xdr:col>
      <xdr:colOff>2352675</xdr:colOff>
      <xdr:row>18</xdr:row>
      <xdr:rowOff>142875</xdr:rowOff>
    </xdr:from>
    <xdr:to>
      <xdr:col>9</xdr:col>
      <xdr:colOff>620713</xdr:colOff>
      <xdr:row>22</xdr:row>
      <xdr:rowOff>76200</xdr:rowOff>
    </xdr:to>
    <xdr:sp macro="" textlink="">
      <xdr:nvSpPr>
        <xdr:cNvPr id="6" name="Text Box 18">
          <a:extLst>
            <a:ext uri="{FF2B5EF4-FFF2-40B4-BE49-F238E27FC236}">
              <a16:creationId xmlns:a16="http://schemas.microsoft.com/office/drawing/2014/main" id="{00000000-0008-0000-0500-000006000000}"/>
            </a:ext>
          </a:extLst>
        </xdr:cNvPr>
        <xdr:cNvSpPr txBox="1">
          <a:spLocks noChangeArrowheads="1"/>
        </xdr:cNvSpPr>
      </xdr:nvSpPr>
      <xdr:spPr bwMode="auto">
        <a:xfrm>
          <a:off x="4000500" y="3086100"/>
          <a:ext cx="5688013" cy="581025"/>
        </a:xfrm>
        <a:prstGeom prst="rect">
          <a:avLst/>
        </a:prstGeom>
        <a:noFill/>
        <a:ln w="9525">
          <a:noFill/>
          <a:miter lim="800000"/>
          <a:headEnd/>
          <a:tailEnd/>
        </a:ln>
        <a:effectLst/>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Bef>
              <a:spcPct val="50000"/>
            </a:spcBef>
          </a:pPr>
          <a:r>
            <a:rPr lang="fr-FR" sz="1600" b="1">
              <a:solidFill>
                <a:srgbClr val="3F7937"/>
              </a:solidFill>
            </a:rPr>
            <a:t>pour une formation et une information médicales indépendantes de tout autre intérêt que celui de la santé des personnes.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28575</xdr:colOff>
      <xdr:row>22</xdr:row>
      <xdr:rowOff>38100</xdr:rowOff>
    </xdr:from>
    <xdr:to>
      <xdr:col>5</xdr:col>
      <xdr:colOff>976313</xdr:colOff>
      <xdr:row>23</xdr:row>
      <xdr:rowOff>14287</xdr:rowOff>
    </xdr:to>
    <xdr:sp macro="" textlink="">
      <xdr:nvSpPr>
        <xdr:cNvPr id="2" name="Accolade ouvrante 1">
          <a:extLst>
            <a:ext uri="{FF2B5EF4-FFF2-40B4-BE49-F238E27FC236}">
              <a16:creationId xmlns:a16="http://schemas.microsoft.com/office/drawing/2014/main" id="{00000000-0008-0000-0800-000002000000}"/>
            </a:ext>
          </a:extLst>
        </xdr:cNvPr>
        <xdr:cNvSpPr/>
      </xdr:nvSpPr>
      <xdr:spPr>
        <a:xfrm rot="16200000">
          <a:off x="4857750" y="3209925"/>
          <a:ext cx="166687" cy="3290888"/>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fr-FR" sz="1100"/>
        </a:p>
      </xdr:txBody>
    </xdr:sp>
    <xdr:clientData/>
  </xdr:twoCellAnchor>
  <xdr:twoCellAnchor>
    <xdr:from>
      <xdr:col>3</xdr:col>
      <xdr:colOff>590550</xdr:colOff>
      <xdr:row>22</xdr:row>
      <xdr:rowOff>180975</xdr:rowOff>
    </xdr:from>
    <xdr:to>
      <xdr:col>5</xdr:col>
      <xdr:colOff>161925</xdr:colOff>
      <xdr:row>24</xdr:row>
      <xdr:rowOff>9525</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4619625" y="4914900"/>
          <a:ext cx="115252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000" b="1">
              <a:latin typeface="Arial" pitchFamily="34" charset="0"/>
              <a:cs typeface="Arial" pitchFamily="34" charset="0"/>
            </a:rPr>
            <a:t>916 245 €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FORMINDEP/Atelier_AG_19-11-2016/CH_REDON/Livrables/LogiPharm_CH_REDON_M&#233;dicaments_21-06-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ansparence.sante.gouv.fr/Outils_extraction_exploitation/PR/FORMINDEP/Atelier_AG_19-11-2016/CH_REDON/Livrables/LogiPharm_CH_REDON_M&#233;dicaments_21-06-201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ansparence.sante.gouv.fr/Outils_extraction_exploitation/PR/FORMINDEP/Atelier_AG_19-11-2016/PR/FORMINDEP/CH_REDON/Livrables/LogiPharm_CH_REDON_M&#233;dicaments_21-06-201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FORMINDEP/Atelier_AG_19-11-2016/PR/FORMINDEP/CH_REDON/Livrables/LogiPharm_CH_REDON_M&#233;dicaments_21-06-201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ransparence.sante.gouv.fr/Outils_extraction_exploitation/CH_REDON/Livrables/LogiPharm_CH_REDON_M&#233;dicaments_21-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Francois.PESTY@Wanadoo.fr"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dimension ref="A1:H1354"/>
  <sheetViews>
    <sheetView topLeftCell="A1260" zoomScale="85" zoomScaleNormal="85" workbookViewId="0">
      <selection activeCell="C1281" sqref="C1281"/>
    </sheetView>
  </sheetViews>
  <sheetFormatPr baseColWidth="10" defaultRowHeight="15" x14ac:dyDescent="0.25"/>
  <cols>
    <col min="1" max="1" width="37.5703125" bestFit="1" customWidth="1"/>
    <col min="2" max="2" width="19.28515625" bestFit="1" customWidth="1"/>
    <col min="3" max="3" width="45" bestFit="1" customWidth="1"/>
    <col min="4" max="4" width="10.7109375" style="12" bestFit="1" customWidth="1"/>
    <col min="5" max="5" width="48.42578125" bestFit="1" customWidth="1"/>
    <col min="6" max="6" width="8.85546875" style="3" bestFit="1" customWidth="1"/>
    <col min="7" max="13" width="19.42578125" customWidth="1"/>
  </cols>
  <sheetData>
    <row r="1" spans="1:6" s="38" customFormat="1" x14ac:dyDescent="0.25">
      <c r="A1" s="38" t="s">
        <v>4048</v>
      </c>
      <c r="B1" s="38" t="s">
        <v>4049</v>
      </c>
      <c r="C1" s="38" t="s">
        <v>4050</v>
      </c>
      <c r="D1" s="11" t="s">
        <v>4051</v>
      </c>
      <c r="E1" s="38" t="s">
        <v>4052</v>
      </c>
      <c r="F1" s="10" t="s">
        <v>4053</v>
      </c>
    </row>
    <row r="2" spans="1:6" s="2" customFormat="1" x14ac:dyDescent="0.25">
      <c r="A2" s="38" t="s">
        <v>4329</v>
      </c>
      <c r="B2" s="2" t="s">
        <v>3176</v>
      </c>
      <c r="C2" s="2" t="s">
        <v>1513</v>
      </c>
      <c r="D2" s="12" t="s">
        <v>3731</v>
      </c>
      <c r="E2" t="s">
        <v>2035</v>
      </c>
      <c r="F2" s="39">
        <v>170</v>
      </c>
    </row>
    <row r="3" spans="1:6" x14ac:dyDescent="0.25">
      <c r="A3" s="38" t="s">
        <v>4329</v>
      </c>
      <c r="B3" t="s">
        <v>3176</v>
      </c>
      <c r="C3" s="2" t="s">
        <v>1513</v>
      </c>
      <c r="D3" s="12" t="s">
        <v>3732</v>
      </c>
      <c r="E3" t="s">
        <v>3177</v>
      </c>
      <c r="F3" s="39">
        <v>671</v>
      </c>
    </row>
    <row r="4" spans="1:6" x14ac:dyDescent="0.25">
      <c r="A4" s="38" t="s">
        <v>4329</v>
      </c>
      <c r="B4" t="s">
        <v>3176</v>
      </c>
      <c r="C4" s="2" t="s">
        <v>1513</v>
      </c>
      <c r="D4" s="12" t="s">
        <v>3732</v>
      </c>
      <c r="E4" t="s">
        <v>2052</v>
      </c>
      <c r="F4" s="39">
        <v>23</v>
      </c>
    </row>
    <row r="5" spans="1:6" x14ac:dyDescent="0.25">
      <c r="A5" s="38" t="s">
        <v>4329</v>
      </c>
      <c r="B5" t="s">
        <v>3176</v>
      </c>
      <c r="C5" s="2" t="s">
        <v>1513</v>
      </c>
      <c r="D5" s="12" t="s">
        <v>3732</v>
      </c>
      <c r="E5" t="s">
        <v>2051</v>
      </c>
      <c r="F5" s="39">
        <v>40</v>
      </c>
    </row>
    <row r="6" spans="1:6" x14ac:dyDescent="0.25">
      <c r="A6" s="38" t="s">
        <v>4329</v>
      </c>
      <c r="B6" t="s">
        <v>3176</v>
      </c>
      <c r="C6" s="2" t="s">
        <v>1513</v>
      </c>
      <c r="D6" s="12">
        <v>41426</v>
      </c>
      <c r="E6" t="s">
        <v>2051</v>
      </c>
      <c r="F6" s="39">
        <v>65</v>
      </c>
    </row>
    <row r="7" spans="1:6" x14ac:dyDescent="0.25">
      <c r="A7" s="38" t="s">
        <v>4329</v>
      </c>
      <c r="B7" t="s">
        <v>3176</v>
      </c>
      <c r="C7" s="2" t="s">
        <v>1108</v>
      </c>
      <c r="D7" s="12" t="s">
        <v>3733</v>
      </c>
      <c r="E7" t="s">
        <v>3178</v>
      </c>
      <c r="F7" s="39">
        <v>55</v>
      </c>
    </row>
    <row r="8" spans="1:6" x14ac:dyDescent="0.25">
      <c r="A8" s="38" t="s">
        <v>4329</v>
      </c>
      <c r="B8" t="s">
        <v>3176</v>
      </c>
      <c r="C8" s="2" t="s">
        <v>1108</v>
      </c>
      <c r="D8" s="12" t="s">
        <v>3733</v>
      </c>
      <c r="E8" t="s">
        <v>3179</v>
      </c>
      <c r="F8" s="39">
        <v>318</v>
      </c>
    </row>
    <row r="9" spans="1:6" x14ac:dyDescent="0.25">
      <c r="A9" s="38" t="s">
        <v>4329</v>
      </c>
      <c r="B9" t="s">
        <v>3176</v>
      </c>
      <c r="C9" s="2" t="s">
        <v>1513</v>
      </c>
      <c r="D9" s="12" t="s">
        <v>3733</v>
      </c>
      <c r="E9" t="s">
        <v>3180</v>
      </c>
      <c r="F9" s="39">
        <v>330</v>
      </c>
    </row>
    <row r="10" spans="1:6" x14ac:dyDescent="0.25">
      <c r="A10" s="38" t="s">
        <v>4329</v>
      </c>
      <c r="B10" t="s">
        <v>3176</v>
      </c>
      <c r="C10" s="2" t="s">
        <v>1513</v>
      </c>
      <c r="D10" s="12" t="s">
        <v>3734</v>
      </c>
      <c r="E10" t="s">
        <v>3180</v>
      </c>
      <c r="F10" s="39">
        <v>660</v>
      </c>
    </row>
    <row r="11" spans="1:6" x14ac:dyDescent="0.25">
      <c r="A11" s="38" t="s">
        <v>4329</v>
      </c>
      <c r="B11" t="s">
        <v>3176</v>
      </c>
      <c r="C11" s="2" t="s">
        <v>1513</v>
      </c>
      <c r="D11" s="12" t="s">
        <v>3735</v>
      </c>
      <c r="E11" t="s">
        <v>3180</v>
      </c>
      <c r="F11" s="39">
        <v>330</v>
      </c>
    </row>
    <row r="12" spans="1:6" x14ac:dyDescent="0.25">
      <c r="A12" s="38" t="s">
        <v>4329</v>
      </c>
      <c r="B12" t="s">
        <v>3176</v>
      </c>
      <c r="C12" s="2" t="s">
        <v>1513</v>
      </c>
      <c r="D12" s="12">
        <v>42156</v>
      </c>
      <c r="E12" t="s">
        <v>3180</v>
      </c>
      <c r="F12" s="39">
        <v>330</v>
      </c>
    </row>
    <row r="13" spans="1:6" x14ac:dyDescent="0.25">
      <c r="A13" s="38" t="s">
        <v>4329</v>
      </c>
      <c r="B13" t="s">
        <v>3176</v>
      </c>
      <c r="C13" s="2" t="s">
        <v>3181</v>
      </c>
      <c r="D13" s="12" t="s">
        <v>3736</v>
      </c>
      <c r="E13" t="s">
        <v>2052</v>
      </c>
      <c r="F13" s="39">
        <v>71</v>
      </c>
    </row>
    <row r="14" spans="1:6" x14ac:dyDescent="0.25">
      <c r="A14" s="38" t="s">
        <v>4329</v>
      </c>
      <c r="B14" t="s">
        <v>3176</v>
      </c>
      <c r="C14" s="2" t="s">
        <v>3181</v>
      </c>
      <c r="D14" s="12" t="s">
        <v>3736</v>
      </c>
      <c r="E14" t="s">
        <v>2047</v>
      </c>
      <c r="F14" s="39">
        <v>28</v>
      </c>
    </row>
    <row r="15" spans="1:6" x14ac:dyDescent="0.25">
      <c r="A15" s="38" t="s">
        <v>4329</v>
      </c>
      <c r="B15" t="s">
        <v>3176</v>
      </c>
      <c r="C15" s="2" t="s">
        <v>3181</v>
      </c>
      <c r="D15" s="12" t="s">
        <v>3736</v>
      </c>
      <c r="E15" t="s">
        <v>2052</v>
      </c>
      <c r="F15" s="39">
        <v>53</v>
      </c>
    </row>
    <row r="16" spans="1:6" x14ac:dyDescent="0.25">
      <c r="A16" s="38" t="s">
        <v>4329</v>
      </c>
      <c r="B16" t="s">
        <v>3176</v>
      </c>
      <c r="C16" s="2" t="s">
        <v>3181</v>
      </c>
      <c r="D16" s="12" t="s">
        <v>3736</v>
      </c>
      <c r="E16" t="s">
        <v>2898</v>
      </c>
      <c r="F16" s="39">
        <v>241</v>
      </c>
    </row>
    <row r="17" spans="1:6" x14ac:dyDescent="0.25">
      <c r="A17" s="38" t="s">
        <v>4329</v>
      </c>
      <c r="B17" t="s">
        <v>3176</v>
      </c>
      <c r="C17" s="2" t="s">
        <v>3181</v>
      </c>
      <c r="D17" s="12" t="s">
        <v>3736</v>
      </c>
      <c r="E17" t="s">
        <v>2052</v>
      </c>
      <c r="F17" s="39">
        <v>597</v>
      </c>
    </row>
    <row r="18" spans="1:6" x14ac:dyDescent="0.25">
      <c r="A18" s="38" t="s">
        <v>4329</v>
      </c>
      <c r="B18" t="s">
        <v>3176</v>
      </c>
      <c r="C18" s="2" t="s">
        <v>1513</v>
      </c>
      <c r="D18" s="12">
        <v>42524</v>
      </c>
      <c r="E18" t="s">
        <v>3177</v>
      </c>
      <c r="F18" s="39">
        <v>801</v>
      </c>
    </row>
    <row r="19" spans="1:6" x14ac:dyDescent="0.25">
      <c r="A19" s="38" t="s">
        <v>4329</v>
      </c>
      <c r="B19" t="s">
        <v>3176</v>
      </c>
      <c r="C19" s="2" t="s">
        <v>1513</v>
      </c>
      <c r="D19" s="12">
        <v>42524</v>
      </c>
      <c r="E19" t="s">
        <v>3180</v>
      </c>
      <c r="F19" s="39">
        <v>250</v>
      </c>
    </row>
    <row r="20" spans="1:6" x14ac:dyDescent="0.25">
      <c r="A20" s="38" t="s">
        <v>4329</v>
      </c>
      <c r="B20" t="s">
        <v>3176</v>
      </c>
      <c r="C20" s="2" t="s">
        <v>3182</v>
      </c>
      <c r="D20" s="12">
        <v>42526</v>
      </c>
      <c r="E20" t="s">
        <v>2047</v>
      </c>
      <c r="F20" s="39">
        <v>14</v>
      </c>
    </row>
    <row r="21" spans="1:6" x14ac:dyDescent="0.25">
      <c r="A21" s="38" t="s">
        <v>4329</v>
      </c>
      <c r="B21" t="s">
        <v>3176</v>
      </c>
      <c r="C21" s="2" t="s">
        <v>1513</v>
      </c>
      <c r="D21" s="12">
        <v>42527</v>
      </c>
      <c r="E21" t="s">
        <v>2047</v>
      </c>
      <c r="F21" s="39">
        <v>58</v>
      </c>
    </row>
    <row r="22" spans="1:6" x14ac:dyDescent="0.25">
      <c r="A22" s="38" t="s">
        <v>4329</v>
      </c>
      <c r="B22" t="s">
        <v>3176</v>
      </c>
      <c r="C22" s="2" t="s">
        <v>1108</v>
      </c>
      <c r="D22" s="12" t="s">
        <v>3737</v>
      </c>
      <c r="E22" t="s">
        <v>3183</v>
      </c>
      <c r="F22" s="39">
        <v>4861</v>
      </c>
    </row>
    <row r="23" spans="1:6" x14ac:dyDescent="0.25">
      <c r="A23" s="38" t="s">
        <v>4329</v>
      </c>
      <c r="B23" t="s">
        <v>3176</v>
      </c>
      <c r="C23" s="2" t="s">
        <v>326</v>
      </c>
      <c r="D23" s="12" t="s">
        <v>3738</v>
      </c>
      <c r="E23" t="s">
        <v>2047</v>
      </c>
      <c r="F23" s="39">
        <v>59</v>
      </c>
    </row>
    <row r="24" spans="1:6" x14ac:dyDescent="0.25">
      <c r="A24" s="38" t="s">
        <v>4329</v>
      </c>
      <c r="B24" t="s">
        <v>3176</v>
      </c>
      <c r="C24" s="2" t="s">
        <v>326</v>
      </c>
      <c r="D24" s="12" t="s">
        <v>3738</v>
      </c>
      <c r="E24" t="s">
        <v>2047</v>
      </c>
      <c r="F24" s="39">
        <v>12</v>
      </c>
    </row>
    <row r="25" spans="1:6" x14ac:dyDescent="0.25">
      <c r="A25" s="38" t="s">
        <v>4329</v>
      </c>
      <c r="B25" t="s">
        <v>3176</v>
      </c>
      <c r="C25" s="2" t="s">
        <v>326</v>
      </c>
      <c r="D25" s="12" t="s">
        <v>3738</v>
      </c>
      <c r="E25" t="s">
        <v>2047</v>
      </c>
      <c r="F25" s="39">
        <v>11</v>
      </c>
    </row>
    <row r="26" spans="1:6" x14ac:dyDescent="0.25">
      <c r="A26" s="38" t="s">
        <v>4329</v>
      </c>
      <c r="B26" t="s">
        <v>3176</v>
      </c>
      <c r="C26" s="2" t="s">
        <v>326</v>
      </c>
      <c r="D26" s="12">
        <v>42745</v>
      </c>
      <c r="E26" t="s">
        <v>2052</v>
      </c>
      <c r="F26" s="39">
        <v>98</v>
      </c>
    </row>
    <row r="27" spans="1:6" x14ac:dyDescent="0.25">
      <c r="A27" s="38" t="s">
        <v>4329</v>
      </c>
      <c r="B27" t="s">
        <v>3176</v>
      </c>
      <c r="C27" s="2" t="s">
        <v>185</v>
      </c>
      <c r="D27" s="12" t="s">
        <v>3739</v>
      </c>
      <c r="E27" t="s">
        <v>2047</v>
      </c>
      <c r="F27" s="39">
        <v>25</v>
      </c>
    </row>
    <row r="28" spans="1:6" x14ac:dyDescent="0.25">
      <c r="A28" s="38" t="s">
        <v>4329</v>
      </c>
      <c r="B28" t="s">
        <v>3176</v>
      </c>
      <c r="C28" s="2" t="s">
        <v>328</v>
      </c>
      <c r="D28" s="12" t="s">
        <v>3740</v>
      </c>
      <c r="E28" t="s">
        <v>2052</v>
      </c>
      <c r="F28" s="39">
        <v>228</v>
      </c>
    </row>
    <row r="29" spans="1:6" x14ac:dyDescent="0.25">
      <c r="A29" s="38" t="s">
        <v>4329</v>
      </c>
      <c r="B29" t="s">
        <v>3176</v>
      </c>
      <c r="C29" s="2" t="s">
        <v>328</v>
      </c>
      <c r="D29" s="12" t="s">
        <v>3740</v>
      </c>
      <c r="E29" t="s">
        <v>2052</v>
      </c>
      <c r="F29" s="39">
        <v>600</v>
      </c>
    </row>
    <row r="30" spans="1:6" x14ac:dyDescent="0.25">
      <c r="A30" s="38" t="s">
        <v>4329</v>
      </c>
      <c r="B30" t="s">
        <v>3176</v>
      </c>
      <c r="C30" s="2" t="s">
        <v>328</v>
      </c>
      <c r="D30" s="12" t="s">
        <v>3741</v>
      </c>
      <c r="E30" t="s">
        <v>2047</v>
      </c>
      <c r="F30" s="39">
        <v>15</v>
      </c>
    </row>
    <row r="31" spans="1:6" x14ac:dyDescent="0.25">
      <c r="A31" s="38" t="s">
        <v>4329</v>
      </c>
      <c r="B31" t="s">
        <v>3176</v>
      </c>
      <c r="C31" s="2" t="s">
        <v>328</v>
      </c>
      <c r="D31" s="12" t="s">
        <v>3741</v>
      </c>
      <c r="E31" t="s">
        <v>2047</v>
      </c>
      <c r="F31" s="39">
        <v>24</v>
      </c>
    </row>
    <row r="32" spans="1:6" x14ac:dyDescent="0.25">
      <c r="A32" s="38" t="s">
        <v>4329</v>
      </c>
      <c r="B32" t="s">
        <v>3176</v>
      </c>
      <c r="C32" s="2" t="s">
        <v>328</v>
      </c>
      <c r="D32" s="12" t="s">
        <v>3741</v>
      </c>
      <c r="E32" t="s">
        <v>2047</v>
      </c>
      <c r="F32" s="39">
        <v>41</v>
      </c>
    </row>
    <row r="33" spans="1:6" x14ac:dyDescent="0.25">
      <c r="A33" s="38" t="s">
        <v>4329</v>
      </c>
      <c r="B33" t="s">
        <v>3176</v>
      </c>
      <c r="C33" s="2" t="s">
        <v>328</v>
      </c>
      <c r="D33" s="12">
        <v>43047</v>
      </c>
      <c r="E33" t="s">
        <v>3184</v>
      </c>
      <c r="F33" s="39">
        <v>57</v>
      </c>
    </row>
    <row r="34" spans="1:6" x14ac:dyDescent="0.25">
      <c r="A34" s="38" t="s">
        <v>4330</v>
      </c>
      <c r="B34" t="s">
        <v>3176</v>
      </c>
      <c r="C34" s="2" t="s">
        <v>916</v>
      </c>
      <c r="D34" s="12" t="s">
        <v>3742</v>
      </c>
      <c r="E34" t="s">
        <v>3178</v>
      </c>
      <c r="F34" s="39">
        <v>53</v>
      </c>
    </row>
    <row r="35" spans="1:6" x14ac:dyDescent="0.25">
      <c r="A35" s="38" t="s">
        <v>4330</v>
      </c>
      <c r="B35" t="s">
        <v>3176</v>
      </c>
      <c r="C35" s="2" t="s">
        <v>916</v>
      </c>
      <c r="D35" s="12" t="s">
        <v>3742</v>
      </c>
      <c r="E35" t="s">
        <v>3183</v>
      </c>
      <c r="F35" s="39">
        <v>84</v>
      </c>
    </row>
    <row r="36" spans="1:6" x14ac:dyDescent="0.25">
      <c r="A36" s="38" t="s">
        <v>4330</v>
      </c>
      <c r="B36" t="s">
        <v>3176</v>
      </c>
      <c r="C36" s="2" t="s">
        <v>916</v>
      </c>
      <c r="D36" s="12" t="s">
        <v>3743</v>
      </c>
      <c r="E36" t="s">
        <v>3178</v>
      </c>
      <c r="F36" s="39">
        <v>70</v>
      </c>
    </row>
    <row r="37" spans="1:6" x14ac:dyDescent="0.25">
      <c r="A37" s="38" t="s">
        <v>4330</v>
      </c>
      <c r="B37" t="s">
        <v>3176</v>
      </c>
      <c r="C37" s="2" t="s">
        <v>175</v>
      </c>
      <c r="D37" s="12" t="s">
        <v>3732</v>
      </c>
      <c r="E37" t="s">
        <v>3183</v>
      </c>
      <c r="F37" s="39">
        <v>3167</v>
      </c>
    </row>
    <row r="38" spans="1:6" x14ac:dyDescent="0.25">
      <c r="A38" s="38" t="s">
        <v>4330</v>
      </c>
      <c r="B38" t="s">
        <v>3176</v>
      </c>
      <c r="C38" s="2" t="s">
        <v>175</v>
      </c>
      <c r="D38" s="12" t="s">
        <v>3732</v>
      </c>
      <c r="E38" t="s">
        <v>3183</v>
      </c>
      <c r="F38" s="39">
        <v>61</v>
      </c>
    </row>
    <row r="39" spans="1:6" x14ac:dyDescent="0.25">
      <c r="A39" s="38" t="s">
        <v>4330</v>
      </c>
      <c r="B39" t="s">
        <v>3176</v>
      </c>
      <c r="C39" s="2" t="s">
        <v>175</v>
      </c>
      <c r="D39" s="12" t="s">
        <v>3732</v>
      </c>
      <c r="E39" t="s">
        <v>2039</v>
      </c>
      <c r="F39" s="39">
        <v>229</v>
      </c>
    </row>
    <row r="40" spans="1:6" x14ac:dyDescent="0.25">
      <c r="A40" s="38" t="s">
        <v>4330</v>
      </c>
      <c r="B40" t="s">
        <v>3176</v>
      </c>
      <c r="C40" s="2" t="s">
        <v>175</v>
      </c>
      <c r="D40" s="12" t="s">
        <v>3732</v>
      </c>
      <c r="E40" t="s">
        <v>3183</v>
      </c>
      <c r="F40" s="39">
        <v>270</v>
      </c>
    </row>
    <row r="41" spans="1:6" x14ac:dyDescent="0.25">
      <c r="A41" s="38" t="s">
        <v>4330</v>
      </c>
      <c r="B41" t="s">
        <v>3176</v>
      </c>
      <c r="C41" s="2" t="s">
        <v>175</v>
      </c>
      <c r="D41" s="12" t="s">
        <v>3732</v>
      </c>
      <c r="E41" t="s">
        <v>3178</v>
      </c>
      <c r="F41" s="39">
        <v>59</v>
      </c>
    </row>
    <row r="42" spans="1:6" x14ac:dyDescent="0.25">
      <c r="A42" s="38" t="s">
        <v>4330</v>
      </c>
      <c r="B42" t="s">
        <v>3176</v>
      </c>
      <c r="C42" s="2" t="s">
        <v>175</v>
      </c>
      <c r="D42" s="12" t="s">
        <v>3732</v>
      </c>
      <c r="E42" t="s">
        <v>3183</v>
      </c>
      <c r="F42" s="39">
        <v>92</v>
      </c>
    </row>
    <row r="43" spans="1:6" x14ac:dyDescent="0.25">
      <c r="A43" s="38" t="s">
        <v>4330</v>
      </c>
      <c r="B43" t="s">
        <v>3176</v>
      </c>
      <c r="C43" s="2" t="s">
        <v>175</v>
      </c>
      <c r="D43" s="12" t="s">
        <v>3732</v>
      </c>
      <c r="E43" t="s">
        <v>3178</v>
      </c>
      <c r="F43" s="39">
        <v>60</v>
      </c>
    </row>
    <row r="44" spans="1:6" x14ac:dyDescent="0.25">
      <c r="A44" s="38" t="s">
        <v>4330</v>
      </c>
      <c r="B44" t="s">
        <v>3176</v>
      </c>
      <c r="C44" s="2" t="s">
        <v>175</v>
      </c>
      <c r="D44" s="12">
        <v>41426</v>
      </c>
      <c r="E44" t="s">
        <v>3178</v>
      </c>
      <c r="F44" s="39">
        <v>59</v>
      </c>
    </row>
    <row r="45" spans="1:6" x14ac:dyDescent="0.25">
      <c r="A45" s="38" t="s">
        <v>4330</v>
      </c>
      <c r="B45" t="s">
        <v>3176</v>
      </c>
      <c r="C45" s="2" t="s">
        <v>175</v>
      </c>
      <c r="D45" s="12">
        <v>41426</v>
      </c>
      <c r="E45" t="s">
        <v>2039</v>
      </c>
      <c r="F45" s="39">
        <v>229</v>
      </c>
    </row>
    <row r="46" spans="1:6" x14ac:dyDescent="0.25">
      <c r="A46" s="38" t="s">
        <v>4330</v>
      </c>
      <c r="B46" t="s">
        <v>3176</v>
      </c>
      <c r="C46" s="2" t="s">
        <v>175</v>
      </c>
      <c r="D46" s="12">
        <v>41427</v>
      </c>
      <c r="E46" t="s">
        <v>3178</v>
      </c>
      <c r="F46" s="39">
        <v>71</v>
      </c>
    </row>
    <row r="47" spans="1:6" x14ac:dyDescent="0.25">
      <c r="A47" s="38" t="s">
        <v>4330</v>
      </c>
      <c r="B47" t="s">
        <v>3176</v>
      </c>
      <c r="C47" s="2" t="s">
        <v>1108</v>
      </c>
      <c r="D47" s="12">
        <v>41427</v>
      </c>
      <c r="E47" t="s">
        <v>3178</v>
      </c>
      <c r="F47" s="39">
        <v>51</v>
      </c>
    </row>
    <row r="48" spans="1:6" x14ac:dyDescent="0.25">
      <c r="A48" s="38" t="s">
        <v>4330</v>
      </c>
      <c r="B48" t="s">
        <v>3176</v>
      </c>
      <c r="C48" s="2" t="s">
        <v>175</v>
      </c>
      <c r="D48" s="12">
        <v>41427</v>
      </c>
      <c r="E48" t="s">
        <v>2039</v>
      </c>
      <c r="F48" s="39">
        <v>229</v>
      </c>
    </row>
    <row r="49" spans="1:6" x14ac:dyDescent="0.25">
      <c r="A49" s="38" t="s">
        <v>4330</v>
      </c>
      <c r="B49" t="s">
        <v>3176</v>
      </c>
      <c r="C49" s="2" t="s">
        <v>175</v>
      </c>
      <c r="D49" s="12">
        <v>41428</v>
      </c>
      <c r="E49" t="s">
        <v>2039</v>
      </c>
      <c r="F49" s="39">
        <v>229</v>
      </c>
    </row>
    <row r="50" spans="1:6" x14ac:dyDescent="0.25">
      <c r="A50" s="38" t="s">
        <v>4330</v>
      </c>
      <c r="B50" t="s">
        <v>3176</v>
      </c>
      <c r="C50" s="2" t="s">
        <v>175</v>
      </c>
      <c r="D50" s="12">
        <v>41429</v>
      </c>
      <c r="E50" t="s">
        <v>2039</v>
      </c>
      <c r="F50" s="39">
        <v>229</v>
      </c>
    </row>
    <row r="51" spans="1:6" x14ac:dyDescent="0.25">
      <c r="A51" s="38" t="s">
        <v>4330</v>
      </c>
      <c r="B51" t="s">
        <v>3176</v>
      </c>
      <c r="C51" s="2" t="s">
        <v>916</v>
      </c>
      <c r="D51" s="12">
        <v>41524</v>
      </c>
      <c r="E51" t="s">
        <v>2039</v>
      </c>
      <c r="F51" s="39">
        <v>147</v>
      </c>
    </row>
    <row r="52" spans="1:6" x14ac:dyDescent="0.25">
      <c r="A52" s="38" t="s">
        <v>4330</v>
      </c>
      <c r="B52" t="s">
        <v>3176</v>
      </c>
      <c r="C52" s="2" t="s">
        <v>916</v>
      </c>
      <c r="D52" s="12">
        <v>41524</v>
      </c>
      <c r="E52" t="s">
        <v>3178</v>
      </c>
      <c r="F52" s="39">
        <v>42</v>
      </c>
    </row>
    <row r="53" spans="1:6" x14ac:dyDescent="0.25">
      <c r="A53" s="38" t="s">
        <v>4330</v>
      </c>
      <c r="B53" t="s">
        <v>3176</v>
      </c>
      <c r="C53" s="2" t="s">
        <v>916</v>
      </c>
      <c r="D53" s="12">
        <v>41524</v>
      </c>
      <c r="E53" t="s">
        <v>3183</v>
      </c>
      <c r="F53" s="39">
        <v>138</v>
      </c>
    </row>
    <row r="54" spans="1:6" x14ac:dyDescent="0.25">
      <c r="A54" s="38" t="s">
        <v>4330</v>
      </c>
      <c r="B54" t="s">
        <v>3176</v>
      </c>
      <c r="C54" s="2" t="s">
        <v>916</v>
      </c>
      <c r="D54" s="12">
        <v>41559</v>
      </c>
      <c r="E54" t="s">
        <v>2024</v>
      </c>
      <c r="F54" s="39">
        <v>120</v>
      </c>
    </row>
    <row r="55" spans="1:6" x14ac:dyDescent="0.25">
      <c r="A55" s="38" t="s">
        <v>4330</v>
      </c>
      <c r="B55" t="s">
        <v>3176</v>
      </c>
      <c r="C55" t="s">
        <v>916</v>
      </c>
      <c r="D55" s="12">
        <v>41559</v>
      </c>
      <c r="E55" t="s">
        <v>3183</v>
      </c>
      <c r="F55" s="39">
        <v>552</v>
      </c>
    </row>
    <row r="56" spans="1:6" x14ac:dyDescent="0.25">
      <c r="A56" s="38" t="s">
        <v>4330</v>
      </c>
      <c r="B56" t="s">
        <v>3176</v>
      </c>
      <c r="C56" t="s">
        <v>916</v>
      </c>
      <c r="D56" s="12">
        <v>41559</v>
      </c>
      <c r="E56" t="s">
        <v>3178</v>
      </c>
      <c r="F56" s="39">
        <v>193</v>
      </c>
    </row>
    <row r="57" spans="1:6" x14ac:dyDescent="0.25">
      <c r="A57" s="38" t="s">
        <v>4330</v>
      </c>
      <c r="B57" t="s">
        <v>3176</v>
      </c>
      <c r="C57" t="s">
        <v>916</v>
      </c>
      <c r="D57" s="12">
        <v>41559</v>
      </c>
      <c r="E57" t="s">
        <v>2045</v>
      </c>
      <c r="F57" s="39">
        <v>598</v>
      </c>
    </row>
    <row r="58" spans="1:6" x14ac:dyDescent="0.25">
      <c r="A58" s="38" t="s">
        <v>4330</v>
      </c>
      <c r="B58" t="s">
        <v>3176</v>
      </c>
      <c r="C58" t="s">
        <v>916</v>
      </c>
      <c r="D58" s="12" t="s">
        <v>3744</v>
      </c>
      <c r="E58" t="s">
        <v>3178</v>
      </c>
      <c r="F58" s="39">
        <v>23</v>
      </c>
    </row>
    <row r="59" spans="1:6" x14ac:dyDescent="0.25">
      <c r="A59" s="38" t="s">
        <v>4330</v>
      </c>
      <c r="B59" t="s">
        <v>3176</v>
      </c>
      <c r="C59" t="s">
        <v>916</v>
      </c>
      <c r="D59" s="12" t="s">
        <v>3745</v>
      </c>
      <c r="E59" t="s">
        <v>3178</v>
      </c>
      <c r="F59" s="39">
        <v>54</v>
      </c>
    </row>
    <row r="60" spans="1:6" x14ac:dyDescent="0.25">
      <c r="A60" s="38" t="s">
        <v>4330</v>
      </c>
      <c r="B60" t="s">
        <v>3176</v>
      </c>
      <c r="C60" t="s">
        <v>1544</v>
      </c>
      <c r="D60" s="12" t="s">
        <v>3746</v>
      </c>
      <c r="E60" t="s">
        <v>2051</v>
      </c>
      <c r="F60" s="39">
        <v>20</v>
      </c>
    </row>
    <row r="61" spans="1:6" x14ac:dyDescent="0.25">
      <c r="A61" s="38" t="s">
        <v>4330</v>
      </c>
      <c r="B61" t="s">
        <v>3176</v>
      </c>
      <c r="C61" t="s">
        <v>185</v>
      </c>
      <c r="D61" s="12" t="s">
        <v>3747</v>
      </c>
      <c r="E61" t="s">
        <v>2047</v>
      </c>
      <c r="F61" s="39">
        <v>20</v>
      </c>
    </row>
    <row r="62" spans="1:6" x14ac:dyDescent="0.25">
      <c r="A62" s="38" t="s">
        <v>4330</v>
      </c>
      <c r="B62" t="s">
        <v>3176</v>
      </c>
      <c r="C62" t="s">
        <v>916</v>
      </c>
      <c r="D62" s="12" t="s">
        <v>3748</v>
      </c>
      <c r="E62" t="s">
        <v>2024</v>
      </c>
      <c r="F62" s="39">
        <v>50</v>
      </c>
    </row>
    <row r="63" spans="1:6" x14ac:dyDescent="0.25">
      <c r="A63" s="38" t="s">
        <v>4330</v>
      </c>
      <c r="B63" t="s">
        <v>3176</v>
      </c>
      <c r="C63" t="s">
        <v>916</v>
      </c>
      <c r="D63" s="12" t="s">
        <v>3748</v>
      </c>
      <c r="E63" t="s">
        <v>3178</v>
      </c>
      <c r="F63" s="39">
        <v>19</v>
      </c>
    </row>
    <row r="64" spans="1:6" x14ac:dyDescent="0.25">
      <c r="A64" s="38" t="s">
        <v>4330</v>
      </c>
      <c r="B64" t="s">
        <v>3176</v>
      </c>
      <c r="C64" t="s">
        <v>1806</v>
      </c>
      <c r="D64" s="12" t="s">
        <v>3749</v>
      </c>
      <c r="E64" t="s">
        <v>3178</v>
      </c>
      <c r="F64" s="39">
        <v>18</v>
      </c>
    </row>
    <row r="65" spans="1:6" x14ac:dyDescent="0.25">
      <c r="A65" s="38" t="s">
        <v>4330</v>
      </c>
      <c r="B65" t="s">
        <v>3176</v>
      </c>
      <c r="C65" t="s">
        <v>402</v>
      </c>
      <c r="D65" s="12" t="s">
        <v>3749</v>
      </c>
      <c r="E65" t="s">
        <v>3178</v>
      </c>
      <c r="F65" s="39">
        <v>19</v>
      </c>
    </row>
    <row r="66" spans="1:6" x14ac:dyDescent="0.25">
      <c r="A66" s="38" t="s">
        <v>4330</v>
      </c>
      <c r="B66" t="s">
        <v>3176</v>
      </c>
      <c r="C66" t="s">
        <v>916</v>
      </c>
      <c r="D66" s="12" t="s">
        <v>3750</v>
      </c>
      <c r="E66" t="s">
        <v>2024</v>
      </c>
      <c r="F66" s="39">
        <v>28</v>
      </c>
    </row>
    <row r="67" spans="1:6" x14ac:dyDescent="0.25">
      <c r="A67" s="38" t="s">
        <v>4330</v>
      </c>
      <c r="B67" t="s">
        <v>3176</v>
      </c>
      <c r="C67" t="s">
        <v>916</v>
      </c>
      <c r="D67" s="12" t="s">
        <v>3750</v>
      </c>
      <c r="E67" t="s">
        <v>3178</v>
      </c>
      <c r="F67" s="39">
        <v>120</v>
      </c>
    </row>
    <row r="68" spans="1:6" x14ac:dyDescent="0.25">
      <c r="A68" s="38" t="s">
        <v>4330</v>
      </c>
      <c r="B68" t="s">
        <v>3176</v>
      </c>
      <c r="C68" t="s">
        <v>121</v>
      </c>
      <c r="D68" s="12" t="s">
        <v>3751</v>
      </c>
      <c r="E68" t="s">
        <v>2048</v>
      </c>
      <c r="F68" s="39">
        <v>15</v>
      </c>
    </row>
    <row r="69" spans="1:6" x14ac:dyDescent="0.25">
      <c r="A69" s="38" t="s">
        <v>4330</v>
      </c>
      <c r="B69" t="s">
        <v>3176</v>
      </c>
      <c r="C69" t="s">
        <v>1049</v>
      </c>
      <c r="D69" s="12" t="s">
        <v>3752</v>
      </c>
      <c r="E69" t="s">
        <v>3178</v>
      </c>
      <c r="F69" s="39">
        <v>16</v>
      </c>
    </row>
    <row r="70" spans="1:6" x14ac:dyDescent="0.25">
      <c r="A70" s="38" t="s">
        <v>4330</v>
      </c>
      <c r="B70" t="s">
        <v>3176</v>
      </c>
      <c r="C70" t="s">
        <v>1544</v>
      </c>
      <c r="D70" s="12">
        <v>41675</v>
      </c>
      <c r="E70" t="s">
        <v>2047</v>
      </c>
      <c r="F70" s="39">
        <v>54</v>
      </c>
    </row>
    <row r="71" spans="1:6" x14ac:dyDescent="0.25">
      <c r="A71" s="38" t="s">
        <v>4330</v>
      </c>
      <c r="B71" t="s">
        <v>3176</v>
      </c>
      <c r="C71" t="s">
        <v>1836</v>
      </c>
      <c r="D71" s="12" t="s">
        <v>3753</v>
      </c>
      <c r="E71" t="s">
        <v>3178</v>
      </c>
      <c r="F71" s="39">
        <v>26</v>
      </c>
    </row>
    <row r="72" spans="1:6" x14ac:dyDescent="0.25">
      <c r="A72" s="38" t="s">
        <v>4330</v>
      </c>
      <c r="B72" t="s">
        <v>3176</v>
      </c>
      <c r="C72" t="s">
        <v>916</v>
      </c>
      <c r="D72" s="12" t="s">
        <v>3754</v>
      </c>
      <c r="E72" t="s">
        <v>3178</v>
      </c>
      <c r="F72" s="39">
        <v>23</v>
      </c>
    </row>
    <row r="73" spans="1:6" x14ac:dyDescent="0.25">
      <c r="A73" s="38" t="s">
        <v>4330</v>
      </c>
      <c r="B73" t="s">
        <v>3176</v>
      </c>
      <c r="C73" t="s">
        <v>916</v>
      </c>
      <c r="D73" s="12">
        <v>41705</v>
      </c>
      <c r="E73" t="s">
        <v>3183</v>
      </c>
      <c r="F73" s="39">
        <v>901</v>
      </c>
    </row>
    <row r="74" spans="1:6" x14ac:dyDescent="0.25">
      <c r="A74" s="38" t="s">
        <v>4330</v>
      </c>
      <c r="B74" t="s">
        <v>3176</v>
      </c>
      <c r="C74" t="s">
        <v>916</v>
      </c>
      <c r="D74" s="12">
        <v>41705</v>
      </c>
      <c r="E74" t="s">
        <v>3183</v>
      </c>
      <c r="F74" s="39">
        <v>901</v>
      </c>
    </row>
    <row r="75" spans="1:6" x14ac:dyDescent="0.25">
      <c r="A75" s="38" t="s">
        <v>4330</v>
      </c>
      <c r="B75" t="s">
        <v>3176</v>
      </c>
      <c r="C75" t="s">
        <v>916</v>
      </c>
      <c r="D75" s="12">
        <v>41705</v>
      </c>
      <c r="E75" t="s">
        <v>2039</v>
      </c>
      <c r="F75" s="39">
        <v>125</v>
      </c>
    </row>
    <row r="76" spans="1:6" x14ac:dyDescent="0.25">
      <c r="A76" s="38" t="s">
        <v>4330</v>
      </c>
      <c r="B76" t="s">
        <v>3176</v>
      </c>
      <c r="C76" t="s">
        <v>916</v>
      </c>
      <c r="D76" s="12" t="s">
        <v>3755</v>
      </c>
      <c r="E76" t="s">
        <v>3178</v>
      </c>
      <c r="F76" s="39">
        <v>67</v>
      </c>
    </row>
    <row r="77" spans="1:6" x14ac:dyDescent="0.25">
      <c r="A77" s="38" t="s">
        <v>4330</v>
      </c>
      <c r="B77" t="s">
        <v>3176</v>
      </c>
      <c r="C77" t="s">
        <v>1544</v>
      </c>
      <c r="D77" s="12" t="s">
        <v>3756</v>
      </c>
      <c r="E77" t="s">
        <v>2047</v>
      </c>
      <c r="F77" s="39">
        <v>18</v>
      </c>
    </row>
    <row r="78" spans="1:6" x14ac:dyDescent="0.25">
      <c r="A78" s="38" t="s">
        <v>4330</v>
      </c>
      <c r="B78" t="s">
        <v>3176</v>
      </c>
      <c r="C78" t="s">
        <v>175</v>
      </c>
      <c r="D78" s="12" t="s">
        <v>3757</v>
      </c>
      <c r="E78" t="s">
        <v>3178</v>
      </c>
      <c r="F78" s="39">
        <v>50</v>
      </c>
    </row>
    <row r="79" spans="1:6" x14ac:dyDescent="0.25">
      <c r="A79" s="38" t="s">
        <v>4330</v>
      </c>
      <c r="B79" t="s">
        <v>3176</v>
      </c>
      <c r="C79" t="s">
        <v>1544</v>
      </c>
      <c r="D79" s="12" t="s">
        <v>3758</v>
      </c>
      <c r="E79" t="s">
        <v>2280</v>
      </c>
      <c r="F79" s="39">
        <v>28</v>
      </c>
    </row>
    <row r="80" spans="1:6" x14ac:dyDescent="0.25">
      <c r="A80" s="38" t="s">
        <v>4330</v>
      </c>
      <c r="B80" t="s">
        <v>3176</v>
      </c>
      <c r="C80" t="s">
        <v>916</v>
      </c>
      <c r="D80" s="12" t="s">
        <v>3759</v>
      </c>
      <c r="E80" t="s">
        <v>3183</v>
      </c>
      <c r="F80" s="39">
        <v>1067</v>
      </c>
    </row>
    <row r="81" spans="1:6" x14ac:dyDescent="0.25">
      <c r="A81" s="38" t="s">
        <v>4330</v>
      </c>
      <c r="B81" t="s">
        <v>3176</v>
      </c>
      <c r="C81" t="s">
        <v>916</v>
      </c>
      <c r="D81" s="12" t="s">
        <v>3759</v>
      </c>
      <c r="E81" t="s">
        <v>3178</v>
      </c>
      <c r="F81" s="39">
        <v>70</v>
      </c>
    </row>
    <row r="82" spans="1:6" x14ac:dyDescent="0.25">
      <c r="A82" s="38" t="s">
        <v>4330</v>
      </c>
      <c r="B82" t="s">
        <v>3176</v>
      </c>
      <c r="C82" t="s">
        <v>1544</v>
      </c>
      <c r="D82" s="12" t="s">
        <v>3760</v>
      </c>
      <c r="E82" t="s">
        <v>2040</v>
      </c>
      <c r="F82" s="39">
        <v>174</v>
      </c>
    </row>
    <row r="83" spans="1:6" x14ac:dyDescent="0.25">
      <c r="A83" s="38" t="s">
        <v>4330</v>
      </c>
      <c r="B83" t="s">
        <v>3176</v>
      </c>
      <c r="C83" t="s">
        <v>1544</v>
      </c>
      <c r="D83" s="12" t="s">
        <v>3760</v>
      </c>
      <c r="E83" t="s">
        <v>2280</v>
      </c>
      <c r="F83" s="39">
        <v>122</v>
      </c>
    </row>
    <row r="84" spans="1:6" x14ac:dyDescent="0.25">
      <c r="A84" s="38" t="s">
        <v>4330</v>
      </c>
      <c r="B84" t="s">
        <v>3176</v>
      </c>
      <c r="C84" t="s">
        <v>1544</v>
      </c>
      <c r="D84" s="12" t="s">
        <v>3760</v>
      </c>
      <c r="E84" t="s">
        <v>2280</v>
      </c>
      <c r="F84" s="39">
        <v>77</v>
      </c>
    </row>
    <row r="85" spans="1:6" x14ac:dyDescent="0.25">
      <c r="A85" s="38" t="s">
        <v>4330</v>
      </c>
      <c r="B85" t="s">
        <v>3176</v>
      </c>
      <c r="C85" t="s">
        <v>1543</v>
      </c>
      <c r="D85" s="12" t="s">
        <v>3761</v>
      </c>
      <c r="E85" t="s">
        <v>3178</v>
      </c>
      <c r="F85" s="39">
        <v>10</v>
      </c>
    </row>
    <row r="86" spans="1:6" x14ac:dyDescent="0.25">
      <c r="A86" s="38" t="s">
        <v>4330</v>
      </c>
      <c r="B86" t="s">
        <v>3176</v>
      </c>
      <c r="C86" t="s">
        <v>402</v>
      </c>
      <c r="D86" s="12" t="s">
        <v>3762</v>
      </c>
      <c r="E86" t="s">
        <v>3178</v>
      </c>
      <c r="F86" s="39">
        <v>33</v>
      </c>
    </row>
    <row r="87" spans="1:6" x14ac:dyDescent="0.25">
      <c r="A87" s="38" t="s">
        <v>4330</v>
      </c>
      <c r="B87" t="s">
        <v>3176</v>
      </c>
      <c r="C87" t="s">
        <v>1329</v>
      </c>
      <c r="D87" s="12" t="s">
        <v>3763</v>
      </c>
      <c r="E87" t="s">
        <v>2045</v>
      </c>
      <c r="F87" s="39">
        <v>596</v>
      </c>
    </row>
    <row r="88" spans="1:6" x14ac:dyDescent="0.25">
      <c r="A88" s="38" t="s">
        <v>4330</v>
      </c>
      <c r="B88" t="s">
        <v>3176</v>
      </c>
      <c r="C88" t="s">
        <v>1329</v>
      </c>
      <c r="D88" s="12" t="s">
        <v>3763</v>
      </c>
      <c r="E88" t="s">
        <v>2043</v>
      </c>
      <c r="F88" s="39">
        <v>3137</v>
      </c>
    </row>
    <row r="89" spans="1:6" x14ac:dyDescent="0.25">
      <c r="A89" s="38" t="s">
        <v>4330</v>
      </c>
      <c r="B89" t="s">
        <v>3176</v>
      </c>
      <c r="C89" t="s">
        <v>241</v>
      </c>
      <c r="D89" s="12">
        <v>41794</v>
      </c>
      <c r="E89" t="s">
        <v>2898</v>
      </c>
      <c r="F89" s="39">
        <v>21</v>
      </c>
    </row>
    <row r="90" spans="1:6" x14ac:dyDescent="0.25">
      <c r="A90" s="38" t="s">
        <v>4330</v>
      </c>
      <c r="B90" t="s">
        <v>3176</v>
      </c>
      <c r="C90" t="s">
        <v>1216</v>
      </c>
      <c r="D90" s="12">
        <v>41801</v>
      </c>
      <c r="E90" t="s">
        <v>3178</v>
      </c>
      <c r="F90" s="39">
        <v>15</v>
      </c>
    </row>
    <row r="91" spans="1:6" x14ac:dyDescent="0.25">
      <c r="A91" s="38" t="s">
        <v>4330</v>
      </c>
      <c r="B91" t="s">
        <v>3176</v>
      </c>
      <c r="C91" t="s">
        <v>241</v>
      </c>
      <c r="D91" s="12" t="s">
        <v>3764</v>
      </c>
      <c r="E91" t="s">
        <v>2898</v>
      </c>
      <c r="F91" s="39">
        <v>67</v>
      </c>
    </row>
    <row r="92" spans="1:6" x14ac:dyDescent="0.25">
      <c r="A92" s="38" t="s">
        <v>4330</v>
      </c>
      <c r="B92" t="s">
        <v>3176</v>
      </c>
      <c r="C92" t="s">
        <v>1096</v>
      </c>
      <c r="D92" s="12" t="s">
        <v>3765</v>
      </c>
      <c r="E92" t="s">
        <v>3178</v>
      </c>
      <c r="F92" s="39">
        <v>17</v>
      </c>
    </row>
    <row r="93" spans="1:6" x14ac:dyDescent="0.25">
      <c r="A93" s="38" t="s">
        <v>4330</v>
      </c>
      <c r="B93" t="s">
        <v>3176</v>
      </c>
      <c r="C93" t="s">
        <v>1244</v>
      </c>
      <c r="D93" s="12" t="s">
        <v>3766</v>
      </c>
      <c r="E93" t="s">
        <v>2434</v>
      </c>
      <c r="F93" s="39">
        <v>16</v>
      </c>
    </row>
    <row r="94" spans="1:6" x14ac:dyDescent="0.25">
      <c r="A94" s="38" t="s">
        <v>4330</v>
      </c>
      <c r="B94" t="s">
        <v>3176</v>
      </c>
      <c r="C94" t="s">
        <v>1242</v>
      </c>
      <c r="D94" s="12" t="s">
        <v>3767</v>
      </c>
      <c r="E94" t="s">
        <v>2671</v>
      </c>
      <c r="F94" s="39">
        <v>1800</v>
      </c>
    </row>
    <row r="95" spans="1:6" x14ac:dyDescent="0.25">
      <c r="A95" s="38" t="s">
        <v>4330</v>
      </c>
      <c r="B95" t="s">
        <v>3176</v>
      </c>
      <c r="C95" t="s">
        <v>1465</v>
      </c>
      <c r="D95" s="12">
        <v>41885</v>
      </c>
      <c r="E95" t="s">
        <v>2047</v>
      </c>
      <c r="F95" s="39">
        <v>113</v>
      </c>
    </row>
    <row r="96" spans="1:6" x14ac:dyDescent="0.25">
      <c r="A96" s="38" t="s">
        <v>4330</v>
      </c>
      <c r="B96" t="s">
        <v>3176</v>
      </c>
      <c r="C96" t="s">
        <v>1049</v>
      </c>
      <c r="D96" s="12" t="s">
        <v>3768</v>
      </c>
      <c r="E96" t="s">
        <v>3178</v>
      </c>
      <c r="F96" s="39">
        <v>14</v>
      </c>
    </row>
    <row r="97" spans="1:6" x14ac:dyDescent="0.25">
      <c r="A97" s="38" t="s">
        <v>4330</v>
      </c>
      <c r="B97" t="s">
        <v>3176</v>
      </c>
      <c r="C97" t="s">
        <v>1108</v>
      </c>
      <c r="D97" s="12" t="s">
        <v>3769</v>
      </c>
      <c r="E97" t="s">
        <v>3178</v>
      </c>
      <c r="F97" s="39">
        <v>32</v>
      </c>
    </row>
    <row r="98" spans="1:6" x14ac:dyDescent="0.25">
      <c r="A98" s="38" t="s">
        <v>4330</v>
      </c>
      <c r="B98" t="s">
        <v>3176</v>
      </c>
      <c r="C98" t="s">
        <v>1108</v>
      </c>
      <c r="D98" s="12" t="s">
        <v>3770</v>
      </c>
      <c r="E98" t="s">
        <v>3183</v>
      </c>
      <c r="F98" s="39">
        <v>5814</v>
      </c>
    </row>
    <row r="99" spans="1:6" x14ac:dyDescent="0.25">
      <c r="A99" s="38" t="s">
        <v>4330</v>
      </c>
      <c r="B99" t="s">
        <v>3176</v>
      </c>
      <c r="C99" t="s">
        <v>1108</v>
      </c>
      <c r="D99" s="12" t="s">
        <v>3770</v>
      </c>
      <c r="E99" t="s">
        <v>3178</v>
      </c>
      <c r="F99" s="39">
        <v>84</v>
      </c>
    </row>
    <row r="100" spans="1:6" x14ac:dyDescent="0.25">
      <c r="A100" s="38" t="s">
        <v>4330</v>
      </c>
      <c r="B100" t="s">
        <v>3176</v>
      </c>
      <c r="C100" t="s">
        <v>1108</v>
      </c>
      <c r="D100" s="12" t="s">
        <v>3770</v>
      </c>
      <c r="E100" t="s">
        <v>3179</v>
      </c>
      <c r="F100" s="39">
        <v>248</v>
      </c>
    </row>
    <row r="101" spans="1:6" x14ac:dyDescent="0.25">
      <c r="A101" s="38" t="s">
        <v>4330</v>
      </c>
      <c r="B101" t="s">
        <v>3176</v>
      </c>
      <c r="C101" t="s">
        <v>916</v>
      </c>
      <c r="D101" s="12" t="s">
        <v>3771</v>
      </c>
      <c r="E101" t="s">
        <v>3178</v>
      </c>
      <c r="F101" s="39">
        <v>55</v>
      </c>
    </row>
    <row r="102" spans="1:6" x14ac:dyDescent="0.25">
      <c r="A102" s="38" t="s">
        <v>4330</v>
      </c>
      <c r="B102" t="s">
        <v>3176</v>
      </c>
      <c r="C102" t="s">
        <v>1096</v>
      </c>
      <c r="D102" s="12">
        <v>41920</v>
      </c>
      <c r="E102" t="s">
        <v>3178</v>
      </c>
      <c r="F102" s="39">
        <v>19</v>
      </c>
    </row>
    <row r="103" spans="1:6" x14ac:dyDescent="0.25">
      <c r="A103" s="38" t="s">
        <v>4330</v>
      </c>
      <c r="B103" t="s">
        <v>3176</v>
      </c>
      <c r="C103" t="s">
        <v>1000</v>
      </c>
      <c r="D103" s="12" t="s">
        <v>3772</v>
      </c>
      <c r="E103" t="s">
        <v>3178</v>
      </c>
      <c r="F103" s="39">
        <v>20</v>
      </c>
    </row>
    <row r="104" spans="1:6" x14ac:dyDescent="0.25">
      <c r="A104" s="38" t="s">
        <v>4330</v>
      </c>
      <c r="B104" t="s">
        <v>3176</v>
      </c>
      <c r="C104" t="s">
        <v>402</v>
      </c>
      <c r="D104" s="12" t="s">
        <v>3773</v>
      </c>
      <c r="E104" t="s">
        <v>3178</v>
      </c>
      <c r="F104" s="39">
        <v>19</v>
      </c>
    </row>
    <row r="105" spans="1:6" x14ac:dyDescent="0.25">
      <c r="A105" s="38" t="s">
        <v>4330</v>
      </c>
      <c r="B105" t="s">
        <v>3176</v>
      </c>
      <c r="C105" t="s">
        <v>1242</v>
      </c>
      <c r="D105" s="12" t="s">
        <v>3774</v>
      </c>
      <c r="E105" t="s">
        <v>2671</v>
      </c>
      <c r="F105" s="39">
        <v>1250</v>
      </c>
    </row>
    <row r="106" spans="1:6" x14ac:dyDescent="0.25">
      <c r="A106" s="38" t="s">
        <v>4330</v>
      </c>
      <c r="B106" t="s">
        <v>3176</v>
      </c>
      <c r="C106" t="s">
        <v>121</v>
      </c>
      <c r="D106" s="12">
        <v>42042</v>
      </c>
      <c r="E106" t="s">
        <v>2050</v>
      </c>
      <c r="F106" s="39">
        <v>28</v>
      </c>
    </row>
    <row r="107" spans="1:6" x14ac:dyDescent="0.25">
      <c r="A107" s="38" t="s">
        <v>4330</v>
      </c>
      <c r="B107" t="s">
        <v>3176</v>
      </c>
      <c r="C107" t="s">
        <v>1544</v>
      </c>
      <c r="D107" s="12" t="s">
        <v>3775</v>
      </c>
      <c r="E107" t="s">
        <v>2040</v>
      </c>
      <c r="F107" s="39">
        <v>1181</v>
      </c>
    </row>
    <row r="108" spans="1:6" x14ac:dyDescent="0.25">
      <c r="A108" s="38" t="s">
        <v>4330</v>
      </c>
      <c r="B108" t="s">
        <v>3176</v>
      </c>
      <c r="C108" t="s">
        <v>1544</v>
      </c>
      <c r="D108" s="12" t="s">
        <v>3775</v>
      </c>
      <c r="E108" t="s">
        <v>2047</v>
      </c>
      <c r="F108" s="39">
        <v>31</v>
      </c>
    </row>
    <row r="109" spans="1:6" x14ac:dyDescent="0.25">
      <c r="A109" s="38" t="s">
        <v>4330</v>
      </c>
      <c r="B109" t="s">
        <v>3176</v>
      </c>
      <c r="C109" t="s">
        <v>1544</v>
      </c>
      <c r="D109" s="12" t="s">
        <v>3775</v>
      </c>
      <c r="E109" t="s">
        <v>3177</v>
      </c>
      <c r="F109" s="39">
        <v>752</v>
      </c>
    </row>
    <row r="110" spans="1:6" x14ac:dyDescent="0.25">
      <c r="A110" s="38" t="s">
        <v>4330</v>
      </c>
      <c r="B110" t="s">
        <v>3176</v>
      </c>
      <c r="C110" t="s">
        <v>1544</v>
      </c>
      <c r="D110" s="12" t="s">
        <v>3775</v>
      </c>
      <c r="E110" t="s">
        <v>2052</v>
      </c>
      <c r="F110" s="39">
        <v>4764</v>
      </c>
    </row>
    <row r="111" spans="1:6" x14ac:dyDescent="0.25">
      <c r="A111" s="38" t="s">
        <v>4330</v>
      </c>
      <c r="B111" t="s">
        <v>3176</v>
      </c>
      <c r="C111" t="s">
        <v>916</v>
      </c>
      <c r="D111" s="12" t="s">
        <v>3776</v>
      </c>
      <c r="E111" t="s">
        <v>3178</v>
      </c>
      <c r="F111" s="39">
        <v>23</v>
      </c>
    </row>
    <row r="112" spans="1:6" x14ac:dyDescent="0.25">
      <c r="A112" s="38" t="s">
        <v>4330</v>
      </c>
      <c r="B112" t="s">
        <v>3176</v>
      </c>
      <c r="C112" t="s">
        <v>1242</v>
      </c>
      <c r="D112" s="12">
        <v>42104</v>
      </c>
      <c r="E112" t="s">
        <v>2671</v>
      </c>
      <c r="F112" s="39">
        <v>875</v>
      </c>
    </row>
    <row r="113" spans="1:6" x14ac:dyDescent="0.25">
      <c r="A113" s="38" t="s">
        <v>4330</v>
      </c>
      <c r="B113" t="s">
        <v>3176</v>
      </c>
      <c r="C113" t="s">
        <v>1329</v>
      </c>
      <c r="D113" s="12">
        <v>42165</v>
      </c>
      <c r="E113" t="s">
        <v>2052</v>
      </c>
      <c r="F113" s="39">
        <v>605</v>
      </c>
    </row>
    <row r="114" spans="1:6" x14ac:dyDescent="0.25">
      <c r="A114" s="38" t="s">
        <v>4330</v>
      </c>
      <c r="B114" t="s">
        <v>3176</v>
      </c>
      <c r="C114" t="s">
        <v>1329</v>
      </c>
      <c r="D114" s="12">
        <v>42165</v>
      </c>
      <c r="E114" t="s">
        <v>2047</v>
      </c>
      <c r="F114" s="39">
        <v>205</v>
      </c>
    </row>
    <row r="115" spans="1:6" x14ac:dyDescent="0.25">
      <c r="A115" s="38" t="s">
        <v>4330</v>
      </c>
      <c r="B115" t="s">
        <v>3176</v>
      </c>
      <c r="C115" t="s">
        <v>1329</v>
      </c>
      <c r="D115" s="12">
        <v>42165</v>
      </c>
      <c r="E115" t="s">
        <v>3180</v>
      </c>
      <c r="F115" s="39">
        <v>467</v>
      </c>
    </row>
    <row r="116" spans="1:6" x14ac:dyDescent="0.25">
      <c r="A116" s="38" t="s">
        <v>4330</v>
      </c>
      <c r="B116" t="s">
        <v>3176</v>
      </c>
      <c r="C116" t="s">
        <v>185</v>
      </c>
      <c r="D116" s="12" t="s">
        <v>3777</v>
      </c>
      <c r="E116" t="s">
        <v>2047</v>
      </c>
      <c r="F116" s="39">
        <v>57</v>
      </c>
    </row>
    <row r="117" spans="1:6" x14ac:dyDescent="0.25">
      <c r="A117" s="38" t="s">
        <v>4330</v>
      </c>
      <c r="B117" t="s">
        <v>3176</v>
      </c>
      <c r="C117" t="s">
        <v>241</v>
      </c>
      <c r="D117" s="12" t="s">
        <v>3778</v>
      </c>
      <c r="E117" t="s">
        <v>2898</v>
      </c>
      <c r="F117" s="39">
        <v>26</v>
      </c>
    </row>
    <row r="118" spans="1:6" x14ac:dyDescent="0.25">
      <c r="A118" s="38" t="s">
        <v>4330</v>
      </c>
      <c r="B118" t="s">
        <v>3176</v>
      </c>
      <c r="C118" t="s">
        <v>772</v>
      </c>
      <c r="D118" s="12" t="s">
        <v>3779</v>
      </c>
      <c r="E118" t="s">
        <v>3200</v>
      </c>
      <c r="F118" s="39">
        <v>309</v>
      </c>
    </row>
    <row r="119" spans="1:6" x14ac:dyDescent="0.25">
      <c r="A119" s="38" t="s">
        <v>4330</v>
      </c>
      <c r="B119" t="s">
        <v>3176</v>
      </c>
      <c r="C119" t="s">
        <v>916</v>
      </c>
      <c r="D119" s="12" t="s">
        <v>3780</v>
      </c>
      <c r="E119" t="s">
        <v>3178</v>
      </c>
      <c r="F119" s="39">
        <v>50</v>
      </c>
    </row>
    <row r="120" spans="1:6" x14ac:dyDescent="0.25">
      <c r="A120" s="38" t="s">
        <v>4330</v>
      </c>
      <c r="B120" t="s">
        <v>3176</v>
      </c>
      <c r="C120" t="s">
        <v>916</v>
      </c>
      <c r="D120" s="12" t="s">
        <v>3780</v>
      </c>
      <c r="E120" t="s">
        <v>2024</v>
      </c>
      <c r="F120" s="39">
        <v>72</v>
      </c>
    </row>
    <row r="121" spans="1:6" x14ac:dyDescent="0.25">
      <c r="A121" s="38" t="s">
        <v>4330</v>
      </c>
      <c r="B121" t="s">
        <v>3176</v>
      </c>
      <c r="C121" t="s">
        <v>916</v>
      </c>
      <c r="D121" s="12" t="s">
        <v>3781</v>
      </c>
      <c r="E121" t="s">
        <v>2045</v>
      </c>
      <c r="F121" s="39">
        <v>699</v>
      </c>
    </row>
    <row r="122" spans="1:6" x14ac:dyDescent="0.25">
      <c r="A122" s="38" t="s">
        <v>4330</v>
      </c>
      <c r="B122" t="s">
        <v>3176</v>
      </c>
      <c r="C122" t="s">
        <v>916</v>
      </c>
      <c r="D122" s="12" t="s">
        <v>3781</v>
      </c>
      <c r="E122" t="s">
        <v>3201</v>
      </c>
      <c r="F122" s="39">
        <v>10</v>
      </c>
    </row>
    <row r="123" spans="1:6" x14ac:dyDescent="0.25">
      <c r="A123" s="38" t="s">
        <v>4330</v>
      </c>
      <c r="B123" t="s">
        <v>3176</v>
      </c>
      <c r="C123" t="s">
        <v>916</v>
      </c>
      <c r="D123" s="12" t="s">
        <v>3781</v>
      </c>
      <c r="E123" t="s">
        <v>2039</v>
      </c>
      <c r="F123" s="39">
        <v>374</v>
      </c>
    </row>
    <row r="124" spans="1:6" x14ac:dyDescent="0.25">
      <c r="A124" s="38" t="s">
        <v>4330</v>
      </c>
      <c r="B124" t="s">
        <v>3176</v>
      </c>
      <c r="C124" t="s">
        <v>1544</v>
      </c>
      <c r="D124" s="12" t="s">
        <v>3782</v>
      </c>
      <c r="E124" t="s">
        <v>2047</v>
      </c>
      <c r="F124" s="39">
        <v>40</v>
      </c>
    </row>
    <row r="125" spans="1:6" x14ac:dyDescent="0.25">
      <c r="A125" s="38" t="s">
        <v>4330</v>
      </c>
      <c r="B125" t="s">
        <v>3176</v>
      </c>
      <c r="C125" t="s">
        <v>916</v>
      </c>
      <c r="D125" s="12">
        <v>42283</v>
      </c>
      <c r="E125" t="s">
        <v>3178</v>
      </c>
      <c r="F125" s="39">
        <v>25</v>
      </c>
    </row>
    <row r="126" spans="1:6" x14ac:dyDescent="0.25">
      <c r="A126" s="38" t="s">
        <v>4330</v>
      </c>
      <c r="B126" t="s">
        <v>3176</v>
      </c>
      <c r="C126" t="s">
        <v>1544</v>
      </c>
      <c r="D126" s="12">
        <v>42284</v>
      </c>
      <c r="E126" t="s">
        <v>2047</v>
      </c>
      <c r="F126" s="39">
        <v>60</v>
      </c>
    </row>
    <row r="127" spans="1:6" x14ac:dyDescent="0.25">
      <c r="A127" s="38" t="s">
        <v>4330</v>
      </c>
      <c r="B127" t="s">
        <v>3176</v>
      </c>
      <c r="C127" t="s">
        <v>1108</v>
      </c>
      <c r="D127" s="12">
        <v>42314</v>
      </c>
      <c r="E127" t="s">
        <v>3178</v>
      </c>
      <c r="F127" s="39">
        <v>128</v>
      </c>
    </row>
    <row r="128" spans="1:6" x14ac:dyDescent="0.25">
      <c r="A128" s="38" t="s">
        <v>4330</v>
      </c>
      <c r="B128" t="s">
        <v>3176</v>
      </c>
      <c r="C128" t="s">
        <v>1108</v>
      </c>
      <c r="D128" s="12">
        <v>42380</v>
      </c>
      <c r="E128" t="s">
        <v>3178</v>
      </c>
      <c r="F128" s="39">
        <v>36</v>
      </c>
    </row>
    <row r="129" spans="1:6" x14ac:dyDescent="0.25">
      <c r="A129" s="38" t="s">
        <v>4330</v>
      </c>
      <c r="B129" t="s">
        <v>3176</v>
      </c>
      <c r="C129" t="s">
        <v>916</v>
      </c>
      <c r="D129" s="12" t="s">
        <v>3783</v>
      </c>
      <c r="E129" t="s">
        <v>3178</v>
      </c>
      <c r="F129" s="39">
        <v>25</v>
      </c>
    </row>
    <row r="130" spans="1:6" x14ac:dyDescent="0.25">
      <c r="A130" s="38" t="s">
        <v>4330</v>
      </c>
      <c r="B130" t="s">
        <v>3176</v>
      </c>
      <c r="C130" t="s">
        <v>121</v>
      </c>
      <c r="D130" s="12" t="s">
        <v>3784</v>
      </c>
      <c r="E130" t="s">
        <v>2048</v>
      </c>
      <c r="F130" s="39">
        <v>24</v>
      </c>
    </row>
    <row r="131" spans="1:6" x14ac:dyDescent="0.25">
      <c r="A131" s="38" t="s">
        <v>4330</v>
      </c>
      <c r="B131" t="s">
        <v>3176</v>
      </c>
      <c r="C131" t="s">
        <v>840</v>
      </c>
      <c r="D131" s="12" t="s">
        <v>3785</v>
      </c>
      <c r="E131" t="s">
        <v>3178</v>
      </c>
      <c r="F131" s="39">
        <v>50</v>
      </c>
    </row>
    <row r="132" spans="1:6" x14ac:dyDescent="0.25">
      <c r="A132" s="38" t="s">
        <v>4330</v>
      </c>
      <c r="B132" t="s">
        <v>3176</v>
      </c>
      <c r="C132" t="s">
        <v>1108</v>
      </c>
      <c r="D132" s="12">
        <v>42467</v>
      </c>
      <c r="E132" t="s">
        <v>3183</v>
      </c>
      <c r="F132" s="39">
        <v>4865</v>
      </c>
    </row>
    <row r="133" spans="1:6" x14ac:dyDescent="0.25">
      <c r="A133" s="38" t="s">
        <v>4330</v>
      </c>
      <c r="B133" t="s">
        <v>3176</v>
      </c>
      <c r="C133" t="s">
        <v>1108</v>
      </c>
      <c r="D133" s="12" t="s">
        <v>3786</v>
      </c>
      <c r="E133" t="s">
        <v>2021</v>
      </c>
      <c r="F133" s="39">
        <v>142</v>
      </c>
    </row>
    <row r="134" spans="1:6" x14ac:dyDescent="0.25">
      <c r="A134" s="38" t="s">
        <v>4330</v>
      </c>
      <c r="B134" t="s">
        <v>3176</v>
      </c>
      <c r="C134" t="s">
        <v>1544</v>
      </c>
      <c r="D134" s="12" t="s">
        <v>3786</v>
      </c>
      <c r="E134" t="s">
        <v>2047</v>
      </c>
      <c r="F134" s="39">
        <v>60</v>
      </c>
    </row>
    <row r="135" spans="1:6" x14ac:dyDescent="0.25">
      <c r="A135" s="38" t="s">
        <v>4330</v>
      </c>
      <c r="B135" t="s">
        <v>3176</v>
      </c>
      <c r="C135" t="s">
        <v>1282</v>
      </c>
      <c r="D135" s="12">
        <v>42530</v>
      </c>
      <c r="E135" t="s">
        <v>2019</v>
      </c>
      <c r="F135" s="39">
        <v>17</v>
      </c>
    </row>
    <row r="136" spans="1:6" x14ac:dyDescent="0.25">
      <c r="A136" s="38" t="s">
        <v>4330</v>
      </c>
      <c r="B136" t="s">
        <v>3176</v>
      </c>
      <c r="C136" t="s">
        <v>916</v>
      </c>
      <c r="D136" s="12" t="s">
        <v>3787</v>
      </c>
      <c r="E136" t="s">
        <v>3183</v>
      </c>
      <c r="F136" s="39">
        <v>60</v>
      </c>
    </row>
    <row r="137" spans="1:6" x14ac:dyDescent="0.25">
      <c r="A137" s="38" t="s">
        <v>4330</v>
      </c>
      <c r="B137" t="s">
        <v>3176</v>
      </c>
      <c r="C137" t="s">
        <v>916</v>
      </c>
      <c r="D137" s="12" t="s">
        <v>3787</v>
      </c>
      <c r="E137" t="s">
        <v>2039</v>
      </c>
      <c r="F137" s="39">
        <v>130</v>
      </c>
    </row>
    <row r="138" spans="1:6" x14ac:dyDescent="0.25">
      <c r="A138" s="38" t="s">
        <v>4330</v>
      </c>
      <c r="B138" t="s">
        <v>3176</v>
      </c>
      <c r="C138" t="s">
        <v>241</v>
      </c>
      <c r="D138" s="12" t="s">
        <v>3788</v>
      </c>
      <c r="E138" t="s">
        <v>2047</v>
      </c>
      <c r="F138" s="39">
        <v>21</v>
      </c>
    </row>
    <row r="139" spans="1:6" x14ac:dyDescent="0.25">
      <c r="A139" s="38" t="s">
        <v>4330</v>
      </c>
      <c r="B139" t="s">
        <v>3176</v>
      </c>
      <c r="C139" t="s">
        <v>916</v>
      </c>
      <c r="D139" s="12">
        <v>42619</v>
      </c>
      <c r="E139" t="s">
        <v>3178</v>
      </c>
      <c r="F139" s="39">
        <v>22</v>
      </c>
    </row>
    <row r="140" spans="1:6" x14ac:dyDescent="0.25">
      <c r="A140" s="38" t="s">
        <v>4330</v>
      </c>
      <c r="B140" t="s">
        <v>3176</v>
      </c>
      <c r="C140" t="s">
        <v>916</v>
      </c>
      <c r="D140" s="12" t="s">
        <v>3789</v>
      </c>
      <c r="E140" t="s">
        <v>3178</v>
      </c>
      <c r="F140" s="39">
        <v>48</v>
      </c>
    </row>
    <row r="141" spans="1:6" x14ac:dyDescent="0.25">
      <c r="A141" s="38" t="s">
        <v>4330</v>
      </c>
      <c r="B141" t="s">
        <v>3176</v>
      </c>
      <c r="C141" t="s">
        <v>916</v>
      </c>
      <c r="D141" s="12" t="s">
        <v>3789</v>
      </c>
      <c r="E141" t="s">
        <v>2039</v>
      </c>
      <c r="F141" s="39">
        <v>117</v>
      </c>
    </row>
    <row r="142" spans="1:6" x14ac:dyDescent="0.25">
      <c r="A142" s="38" t="s">
        <v>4330</v>
      </c>
      <c r="B142" t="s">
        <v>3176</v>
      </c>
      <c r="C142" t="s">
        <v>916</v>
      </c>
      <c r="D142" s="12" t="s">
        <v>3789</v>
      </c>
      <c r="E142" t="s">
        <v>3183</v>
      </c>
      <c r="F142" s="39">
        <v>289</v>
      </c>
    </row>
    <row r="143" spans="1:6" x14ac:dyDescent="0.25">
      <c r="A143" s="38" t="s">
        <v>4330</v>
      </c>
      <c r="B143" t="s">
        <v>3176</v>
      </c>
      <c r="C143" t="s">
        <v>916</v>
      </c>
      <c r="D143" s="12" t="s">
        <v>3790</v>
      </c>
      <c r="E143" t="s">
        <v>3178</v>
      </c>
      <c r="F143" s="39">
        <v>33</v>
      </c>
    </row>
    <row r="144" spans="1:6" x14ac:dyDescent="0.25">
      <c r="A144" s="38" t="s">
        <v>4330</v>
      </c>
      <c r="B144" t="s">
        <v>3176</v>
      </c>
      <c r="C144" t="s">
        <v>916</v>
      </c>
      <c r="D144" s="12" t="s">
        <v>3790</v>
      </c>
      <c r="E144" t="s">
        <v>2024</v>
      </c>
      <c r="F144" s="39">
        <v>75</v>
      </c>
    </row>
    <row r="145" spans="1:6" x14ac:dyDescent="0.25">
      <c r="A145" s="38" t="s">
        <v>4330</v>
      </c>
      <c r="B145" t="s">
        <v>3176</v>
      </c>
      <c r="C145" t="s">
        <v>916</v>
      </c>
      <c r="D145" s="12" t="s">
        <v>3790</v>
      </c>
      <c r="E145" t="s">
        <v>3183</v>
      </c>
      <c r="F145" s="39">
        <v>192</v>
      </c>
    </row>
    <row r="146" spans="1:6" x14ac:dyDescent="0.25">
      <c r="A146" s="38" t="s">
        <v>4330</v>
      </c>
      <c r="B146" t="s">
        <v>3176</v>
      </c>
      <c r="C146" t="s">
        <v>916</v>
      </c>
      <c r="D146" s="12" t="s">
        <v>3790</v>
      </c>
      <c r="E146" t="s">
        <v>2039</v>
      </c>
      <c r="F146" s="39">
        <v>122</v>
      </c>
    </row>
    <row r="147" spans="1:6" x14ac:dyDescent="0.25">
      <c r="A147" s="38" t="s">
        <v>4330</v>
      </c>
      <c r="B147" t="s">
        <v>3176</v>
      </c>
      <c r="C147" t="s">
        <v>916</v>
      </c>
      <c r="D147" s="12" t="s">
        <v>3790</v>
      </c>
      <c r="E147" t="s">
        <v>3178</v>
      </c>
      <c r="F147" s="39">
        <v>43</v>
      </c>
    </row>
    <row r="148" spans="1:6" x14ac:dyDescent="0.25">
      <c r="A148" s="38" t="s">
        <v>4330</v>
      </c>
      <c r="B148" t="s">
        <v>3176</v>
      </c>
      <c r="C148" t="s">
        <v>1544</v>
      </c>
      <c r="D148" s="12" t="s">
        <v>3791</v>
      </c>
      <c r="E148" t="s">
        <v>2052</v>
      </c>
      <c r="F148" s="39">
        <v>150</v>
      </c>
    </row>
    <row r="149" spans="1:6" x14ac:dyDescent="0.25">
      <c r="A149" s="38" t="s">
        <v>4330</v>
      </c>
      <c r="B149" t="s">
        <v>3176</v>
      </c>
      <c r="C149" t="s">
        <v>1544</v>
      </c>
      <c r="D149" s="12" t="s">
        <v>3791</v>
      </c>
      <c r="E149" t="s">
        <v>3177</v>
      </c>
      <c r="F149" s="39">
        <v>560</v>
      </c>
    </row>
    <row r="150" spans="1:6" x14ac:dyDescent="0.25">
      <c r="A150" s="38" t="s">
        <v>4330</v>
      </c>
      <c r="B150" t="s">
        <v>3176</v>
      </c>
      <c r="C150" t="s">
        <v>916</v>
      </c>
      <c r="D150" s="12">
        <v>42712</v>
      </c>
      <c r="E150" t="s">
        <v>3178</v>
      </c>
      <c r="F150" s="39">
        <v>60</v>
      </c>
    </row>
    <row r="151" spans="1:6" x14ac:dyDescent="0.25">
      <c r="A151" s="38" t="s">
        <v>4330</v>
      </c>
      <c r="B151" t="s">
        <v>3176</v>
      </c>
      <c r="C151" t="s">
        <v>916</v>
      </c>
      <c r="D151" s="12">
        <v>42712</v>
      </c>
      <c r="E151" t="s">
        <v>2024</v>
      </c>
      <c r="F151" s="39">
        <v>15</v>
      </c>
    </row>
    <row r="152" spans="1:6" x14ac:dyDescent="0.25">
      <c r="A152" s="38" t="s">
        <v>4330</v>
      </c>
      <c r="B152" t="s">
        <v>3176</v>
      </c>
      <c r="C152" t="s">
        <v>121</v>
      </c>
      <c r="D152" s="12">
        <v>42769</v>
      </c>
      <c r="E152" t="s">
        <v>3178</v>
      </c>
      <c r="F152" s="39">
        <v>10</v>
      </c>
    </row>
    <row r="153" spans="1:6" x14ac:dyDescent="0.25">
      <c r="A153" s="38" t="s">
        <v>4330</v>
      </c>
      <c r="B153" t="s">
        <v>3176</v>
      </c>
      <c r="C153" t="s">
        <v>185</v>
      </c>
      <c r="D153" s="12">
        <v>42774</v>
      </c>
      <c r="E153" t="s">
        <v>2898</v>
      </c>
      <c r="F153" s="39">
        <v>89</v>
      </c>
    </row>
    <row r="154" spans="1:6" x14ac:dyDescent="0.25">
      <c r="A154" s="38" t="s">
        <v>4330</v>
      </c>
      <c r="B154" t="s">
        <v>3176</v>
      </c>
      <c r="C154" t="s">
        <v>1282</v>
      </c>
      <c r="D154" s="12">
        <v>42774</v>
      </c>
      <c r="E154" t="s">
        <v>2939</v>
      </c>
      <c r="F154" s="39">
        <v>12</v>
      </c>
    </row>
    <row r="155" spans="1:6" x14ac:dyDescent="0.25">
      <c r="A155" s="38" t="s">
        <v>4330</v>
      </c>
      <c r="B155" t="s">
        <v>3176</v>
      </c>
      <c r="C155" t="s">
        <v>185</v>
      </c>
      <c r="D155" s="12">
        <v>42774</v>
      </c>
      <c r="E155" t="s">
        <v>2052</v>
      </c>
      <c r="F155" s="39">
        <v>662</v>
      </c>
    </row>
    <row r="156" spans="1:6" x14ac:dyDescent="0.25">
      <c r="A156" s="38" t="s">
        <v>4330</v>
      </c>
      <c r="B156" t="s">
        <v>3176</v>
      </c>
      <c r="C156" t="s">
        <v>185</v>
      </c>
      <c r="D156" s="12">
        <v>42775</v>
      </c>
      <c r="E156" t="s">
        <v>2898</v>
      </c>
      <c r="F156" s="39">
        <v>89</v>
      </c>
    </row>
    <row r="157" spans="1:6" x14ac:dyDescent="0.25">
      <c r="A157" s="38" t="s">
        <v>4330</v>
      </c>
      <c r="B157" t="s">
        <v>3176</v>
      </c>
      <c r="C157" t="s">
        <v>185</v>
      </c>
      <c r="D157" s="12">
        <v>42775</v>
      </c>
      <c r="E157" t="s">
        <v>2047</v>
      </c>
      <c r="F157" s="39">
        <v>60</v>
      </c>
    </row>
    <row r="158" spans="1:6" x14ac:dyDescent="0.25">
      <c r="A158" s="38" t="s">
        <v>4330</v>
      </c>
      <c r="B158" t="s">
        <v>3176</v>
      </c>
      <c r="C158" t="s">
        <v>185</v>
      </c>
      <c r="D158" s="12">
        <v>42775</v>
      </c>
      <c r="E158" t="s">
        <v>2040</v>
      </c>
      <c r="F158" s="39">
        <v>122</v>
      </c>
    </row>
    <row r="159" spans="1:6" x14ac:dyDescent="0.25">
      <c r="A159" s="38" t="s">
        <v>4330</v>
      </c>
      <c r="B159" t="s">
        <v>3176</v>
      </c>
      <c r="C159" t="s">
        <v>916</v>
      </c>
      <c r="D159" s="12" t="s">
        <v>3792</v>
      </c>
      <c r="E159" t="s">
        <v>3178</v>
      </c>
      <c r="F159" s="39">
        <v>10</v>
      </c>
    </row>
    <row r="160" spans="1:6" x14ac:dyDescent="0.25">
      <c r="A160" s="38" t="s">
        <v>4330</v>
      </c>
      <c r="B160" t="s">
        <v>3176</v>
      </c>
      <c r="C160" t="s">
        <v>916</v>
      </c>
      <c r="D160" s="12" t="s">
        <v>3793</v>
      </c>
      <c r="E160" t="s">
        <v>3178</v>
      </c>
      <c r="F160" s="39">
        <v>25</v>
      </c>
    </row>
    <row r="161" spans="1:6" x14ac:dyDescent="0.25">
      <c r="A161" s="38" t="s">
        <v>4330</v>
      </c>
      <c r="B161" t="s">
        <v>3176</v>
      </c>
      <c r="C161" t="s">
        <v>185</v>
      </c>
      <c r="D161" s="12">
        <v>42826</v>
      </c>
      <c r="E161" t="s">
        <v>2040</v>
      </c>
      <c r="F161" s="39">
        <v>275</v>
      </c>
    </row>
    <row r="162" spans="1:6" x14ac:dyDescent="0.25">
      <c r="A162" s="38" t="s">
        <v>4330</v>
      </c>
      <c r="B162" t="s">
        <v>3176</v>
      </c>
      <c r="C162" t="s">
        <v>185</v>
      </c>
      <c r="D162" s="12">
        <v>42826</v>
      </c>
      <c r="E162" t="s">
        <v>3177</v>
      </c>
      <c r="F162" s="39">
        <v>1141</v>
      </c>
    </row>
    <row r="163" spans="1:6" x14ac:dyDescent="0.25">
      <c r="A163" s="38" t="s">
        <v>4330</v>
      </c>
      <c r="B163" t="s">
        <v>3176</v>
      </c>
      <c r="C163" t="s">
        <v>185</v>
      </c>
      <c r="D163" s="12">
        <v>42826</v>
      </c>
      <c r="E163" t="s">
        <v>2052</v>
      </c>
      <c r="F163" s="39">
        <v>8111</v>
      </c>
    </row>
    <row r="164" spans="1:6" x14ac:dyDescent="0.25">
      <c r="A164" s="38" t="s">
        <v>4330</v>
      </c>
      <c r="B164" t="s">
        <v>3176</v>
      </c>
      <c r="C164" t="s">
        <v>185</v>
      </c>
      <c r="D164" s="12">
        <v>42827</v>
      </c>
      <c r="E164" t="s">
        <v>2040</v>
      </c>
      <c r="F164" s="39">
        <v>275</v>
      </c>
    </row>
    <row r="165" spans="1:6" x14ac:dyDescent="0.25">
      <c r="A165" s="38" t="s">
        <v>4330</v>
      </c>
      <c r="B165" t="s">
        <v>3176</v>
      </c>
      <c r="C165" t="s">
        <v>185</v>
      </c>
      <c r="D165" s="12">
        <v>42827</v>
      </c>
      <c r="E165" t="s">
        <v>2047</v>
      </c>
      <c r="F165" s="39">
        <v>57</v>
      </c>
    </row>
    <row r="166" spans="1:6" x14ac:dyDescent="0.25">
      <c r="A166" s="38" t="s">
        <v>4330</v>
      </c>
      <c r="B166" t="s">
        <v>3176</v>
      </c>
      <c r="C166" t="s">
        <v>185</v>
      </c>
      <c r="D166" s="12">
        <v>42828</v>
      </c>
      <c r="E166" t="s">
        <v>2040</v>
      </c>
      <c r="F166" s="39">
        <v>275</v>
      </c>
    </row>
    <row r="167" spans="1:6" x14ac:dyDescent="0.25">
      <c r="A167" s="38" t="s">
        <v>4330</v>
      </c>
      <c r="B167" t="s">
        <v>3176</v>
      </c>
      <c r="C167" t="s">
        <v>185</v>
      </c>
      <c r="D167" s="12">
        <v>42829</v>
      </c>
      <c r="E167" t="s">
        <v>2047</v>
      </c>
      <c r="F167" s="39">
        <v>57</v>
      </c>
    </row>
    <row r="168" spans="1:6" x14ac:dyDescent="0.25">
      <c r="A168" s="38" t="s">
        <v>4330</v>
      </c>
      <c r="B168" t="s">
        <v>3176</v>
      </c>
      <c r="C168" t="s">
        <v>185</v>
      </c>
      <c r="D168" s="12">
        <v>42829</v>
      </c>
      <c r="E168" t="s">
        <v>2040</v>
      </c>
      <c r="F168" s="39">
        <v>275</v>
      </c>
    </row>
    <row r="169" spans="1:6" x14ac:dyDescent="0.25">
      <c r="A169" s="38" t="s">
        <v>4330</v>
      </c>
      <c r="B169" t="s">
        <v>3176</v>
      </c>
      <c r="C169" t="s">
        <v>185</v>
      </c>
      <c r="D169" s="12">
        <v>42831</v>
      </c>
      <c r="E169" t="s">
        <v>3202</v>
      </c>
      <c r="F169" s="39">
        <v>114</v>
      </c>
    </row>
    <row r="170" spans="1:6" x14ac:dyDescent="0.25">
      <c r="A170" s="38" t="s">
        <v>4330</v>
      </c>
      <c r="B170" t="s">
        <v>3176</v>
      </c>
      <c r="C170" t="s">
        <v>185</v>
      </c>
      <c r="D170" s="12" t="s">
        <v>3739</v>
      </c>
      <c r="E170" t="s">
        <v>2047</v>
      </c>
      <c r="F170" s="39">
        <v>25</v>
      </c>
    </row>
    <row r="171" spans="1:6" x14ac:dyDescent="0.25">
      <c r="A171" s="38" t="s">
        <v>4330</v>
      </c>
      <c r="B171" t="s">
        <v>3176</v>
      </c>
      <c r="C171" t="s">
        <v>185</v>
      </c>
      <c r="D171" s="12" t="s">
        <v>3794</v>
      </c>
      <c r="E171" t="s">
        <v>2047</v>
      </c>
      <c r="F171" s="39">
        <v>57</v>
      </c>
    </row>
    <row r="172" spans="1:6" x14ac:dyDescent="0.25">
      <c r="A172" s="38" t="s">
        <v>4330</v>
      </c>
      <c r="B172" t="s">
        <v>3176</v>
      </c>
      <c r="C172" t="s">
        <v>916</v>
      </c>
      <c r="D172" s="12" t="s">
        <v>3795</v>
      </c>
      <c r="E172" t="s">
        <v>2024</v>
      </c>
      <c r="F172" s="39">
        <v>82</v>
      </c>
    </row>
    <row r="173" spans="1:6" x14ac:dyDescent="0.25">
      <c r="A173" s="38" t="s">
        <v>4330</v>
      </c>
      <c r="B173" t="s">
        <v>3176</v>
      </c>
      <c r="C173" t="s">
        <v>916</v>
      </c>
      <c r="D173" s="12">
        <v>42892</v>
      </c>
      <c r="E173" t="s">
        <v>2024</v>
      </c>
      <c r="F173" s="39">
        <v>120</v>
      </c>
    </row>
    <row r="174" spans="1:6" x14ac:dyDescent="0.25">
      <c r="A174" s="38" t="s">
        <v>4330</v>
      </c>
      <c r="B174" t="s">
        <v>3176</v>
      </c>
      <c r="C174" t="s">
        <v>1191</v>
      </c>
      <c r="D174" s="12" t="s">
        <v>3796</v>
      </c>
      <c r="E174" t="s">
        <v>2430</v>
      </c>
      <c r="F174" s="39">
        <v>180</v>
      </c>
    </row>
    <row r="175" spans="1:6" x14ac:dyDescent="0.25">
      <c r="A175" s="38" t="s">
        <v>4330</v>
      </c>
      <c r="B175" t="s">
        <v>3176</v>
      </c>
      <c r="C175" t="s">
        <v>916</v>
      </c>
      <c r="D175" s="12">
        <v>42986</v>
      </c>
      <c r="E175" t="s">
        <v>2045</v>
      </c>
      <c r="F175" s="39">
        <v>740</v>
      </c>
    </row>
    <row r="176" spans="1:6" x14ac:dyDescent="0.25">
      <c r="A176" s="38" t="s">
        <v>4330</v>
      </c>
      <c r="B176" t="s">
        <v>3176</v>
      </c>
      <c r="C176" t="s">
        <v>916</v>
      </c>
      <c r="D176" s="12">
        <v>42986</v>
      </c>
      <c r="E176" t="s">
        <v>3183</v>
      </c>
      <c r="F176" s="39">
        <v>25</v>
      </c>
    </row>
    <row r="177" spans="1:6" x14ac:dyDescent="0.25">
      <c r="A177" s="38" t="s">
        <v>4330</v>
      </c>
      <c r="B177" t="s">
        <v>3176</v>
      </c>
      <c r="C177" t="s">
        <v>916</v>
      </c>
      <c r="D177" s="12">
        <v>42986</v>
      </c>
      <c r="E177" t="s">
        <v>3183</v>
      </c>
      <c r="F177" s="39">
        <v>695</v>
      </c>
    </row>
    <row r="178" spans="1:6" x14ac:dyDescent="0.25">
      <c r="A178" s="38" t="s">
        <v>4330</v>
      </c>
      <c r="B178" t="s">
        <v>3176</v>
      </c>
      <c r="C178" t="s">
        <v>916</v>
      </c>
      <c r="D178" s="12">
        <v>42986</v>
      </c>
      <c r="E178" t="s">
        <v>2039</v>
      </c>
      <c r="F178" s="39">
        <v>330</v>
      </c>
    </row>
    <row r="179" spans="1:6" x14ac:dyDescent="0.25">
      <c r="A179" s="38" t="s">
        <v>4330</v>
      </c>
      <c r="B179" t="s">
        <v>3176</v>
      </c>
      <c r="C179" t="s">
        <v>871</v>
      </c>
      <c r="D179" s="12" t="s">
        <v>3797</v>
      </c>
      <c r="E179" t="s">
        <v>3183</v>
      </c>
      <c r="F179" s="39">
        <v>88</v>
      </c>
    </row>
    <row r="180" spans="1:6" x14ac:dyDescent="0.25">
      <c r="A180" s="38" t="s">
        <v>4330</v>
      </c>
      <c r="B180" t="s">
        <v>3176</v>
      </c>
      <c r="C180" t="s">
        <v>328</v>
      </c>
      <c r="D180" s="12">
        <v>43047</v>
      </c>
      <c r="E180" t="s">
        <v>3030</v>
      </c>
      <c r="F180" s="39">
        <v>57</v>
      </c>
    </row>
    <row r="181" spans="1:6" x14ac:dyDescent="0.25">
      <c r="A181" s="38" t="s">
        <v>4330</v>
      </c>
      <c r="B181" t="s">
        <v>3176</v>
      </c>
      <c r="C181" t="s">
        <v>121</v>
      </c>
      <c r="D181" s="12" t="s">
        <v>3798</v>
      </c>
      <c r="E181" t="s">
        <v>3178</v>
      </c>
      <c r="F181" s="39">
        <v>60</v>
      </c>
    </row>
    <row r="182" spans="1:6" x14ac:dyDescent="0.25">
      <c r="A182" s="38" t="s">
        <v>4330</v>
      </c>
      <c r="B182" t="s">
        <v>3176</v>
      </c>
      <c r="C182" t="s">
        <v>916</v>
      </c>
      <c r="D182" s="12" t="s">
        <v>3799</v>
      </c>
      <c r="E182" t="s">
        <v>3178</v>
      </c>
      <c r="F182" s="39">
        <v>49</v>
      </c>
    </row>
    <row r="183" spans="1:6" x14ac:dyDescent="0.25">
      <c r="A183" s="38" t="s">
        <v>4330</v>
      </c>
      <c r="B183" t="s">
        <v>3176</v>
      </c>
      <c r="C183" t="s">
        <v>1108</v>
      </c>
      <c r="D183" s="12">
        <v>43070</v>
      </c>
      <c r="E183" t="s">
        <v>3183</v>
      </c>
      <c r="F183" s="39">
        <v>4961</v>
      </c>
    </row>
    <row r="184" spans="1:6" x14ac:dyDescent="0.25">
      <c r="A184" s="38" t="s">
        <v>4330</v>
      </c>
      <c r="B184" t="s">
        <v>3176</v>
      </c>
      <c r="C184" t="s">
        <v>916</v>
      </c>
      <c r="D184" s="12">
        <v>43076</v>
      </c>
      <c r="E184" t="s">
        <v>3178</v>
      </c>
      <c r="F184" s="39">
        <v>60</v>
      </c>
    </row>
    <row r="185" spans="1:6" x14ac:dyDescent="0.25">
      <c r="A185" t="s">
        <v>4331</v>
      </c>
      <c r="B185" t="s">
        <v>3176</v>
      </c>
      <c r="C185" t="s">
        <v>241</v>
      </c>
      <c r="D185" s="12" t="s">
        <v>3800</v>
      </c>
      <c r="E185" t="s">
        <v>2898</v>
      </c>
      <c r="F185" s="39">
        <v>84</v>
      </c>
    </row>
    <row r="186" spans="1:6" x14ac:dyDescent="0.25">
      <c r="A186" t="s">
        <v>4331</v>
      </c>
      <c r="B186" t="s">
        <v>3176</v>
      </c>
      <c r="C186" t="s">
        <v>326</v>
      </c>
      <c r="D186" s="12" t="s">
        <v>3801</v>
      </c>
      <c r="E186" t="s">
        <v>2040</v>
      </c>
      <c r="F186" s="39">
        <v>548</v>
      </c>
    </row>
    <row r="187" spans="1:6" x14ac:dyDescent="0.25">
      <c r="A187" t="s">
        <v>4331</v>
      </c>
      <c r="B187" t="s">
        <v>3176</v>
      </c>
      <c r="C187" t="s">
        <v>326</v>
      </c>
      <c r="D187" s="12" t="s">
        <v>3801</v>
      </c>
      <c r="E187" t="s">
        <v>2047</v>
      </c>
      <c r="F187" s="39">
        <v>245</v>
      </c>
    </row>
    <row r="188" spans="1:6" x14ac:dyDescent="0.25">
      <c r="A188" t="s">
        <v>4331</v>
      </c>
      <c r="B188" t="s">
        <v>3176</v>
      </c>
      <c r="C188" t="s">
        <v>326</v>
      </c>
      <c r="D188" s="12" t="s">
        <v>3801</v>
      </c>
      <c r="E188" t="s">
        <v>2052</v>
      </c>
      <c r="F188" s="39">
        <v>3516</v>
      </c>
    </row>
    <row r="189" spans="1:6" x14ac:dyDescent="0.25">
      <c r="A189" t="s">
        <v>4331</v>
      </c>
      <c r="B189" t="s">
        <v>3176</v>
      </c>
      <c r="C189" t="s">
        <v>1544</v>
      </c>
      <c r="D189" s="12" t="s">
        <v>3802</v>
      </c>
      <c r="E189" t="s">
        <v>2280</v>
      </c>
      <c r="F189" s="39">
        <v>27</v>
      </c>
    </row>
    <row r="190" spans="1:6" x14ac:dyDescent="0.25">
      <c r="A190" t="s">
        <v>4331</v>
      </c>
      <c r="B190" t="s">
        <v>3176</v>
      </c>
      <c r="C190" t="s">
        <v>326</v>
      </c>
      <c r="D190" s="12" t="s">
        <v>3803</v>
      </c>
      <c r="E190" t="s">
        <v>3294</v>
      </c>
      <c r="F190" s="39">
        <v>2000</v>
      </c>
    </row>
    <row r="191" spans="1:6" x14ac:dyDescent="0.25">
      <c r="A191" t="s">
        <v>4331</v>
      </c>
      <c r="B191" t="s">
        <v>3176</v>
      </c>
      <c r="C191" t="s">
        <v>1836</v>
      </c>
      <c r="D191" s="12">
        <v>42252</v>
      </c>
      <c r="E191" t="s">
        <v>3178</v>
      </c>
      <c r="F191" s="39">
        <v>49</v>
      </c>
    </row>
    <row r="192" spans="1:6" x14ac:dyDescent="0.25">
      <c r="A192" t="s">
        <v>4331</v>
      </c>
      <c r="B192" t="s">
        <v>3176</v>
      </c>
      <c r="C192" t="s">
        <v>121</v>
      </c>
      <c r="D192" s="12" t="s">
        <v>3804</v>
      </c>
      <c r="E192" t="s">
        <v>2039</v>
      </c>
      <c r="F192" s="39">
        <v>249</v>
      </c>
    </row>
    <row r="193" spans="1:6" x14ac:dyDescent="0.25">
      <c r="A193" t="s">
        <v>4331</v>
      </c>
      <c r="B193" t="s">
        <v>3176</v>
      </c>
      <c r="C193" t="s">
        <v>121</v>
      </c>
      <c r="D193" s="12" t="s">
        <v>3804</v>
      </c>
      <c r="E193" t="s">
        <v>2050</v>
      </c>
      <c r="F193" s="39">
        <v>38</v>
      </c>
    </row>
    <row r="194" spans="1:6" x14ac:dyDescent="0.25">
      <c r="A194" t="s">
        <v>4331</v>
      </c>
      <c r="B194" t="s">
        <v>3176</v>
      </c>
      <c r="C194" t="s">
        <v>121</v>
      </c>
      <c r="D194" s="12" t="s">
        <v>3781</v>
      </c>
      <c r="E194" t="s">
        <v>2039</v>
      </c>
      <c r="F194" s="39">
        <v>249</v>
      </c>
    </row>
    <row r="195" spans="1:6" x14ac:dyDescent="0.25">
      <c r="A195" t="s">
        <v>4331</v>
      </c>
      <c r="B195" t="s">
        <v>3176</v>
      </c>
      <c r="C195" t="s">
        <v>121</v>
      </c>
      <c r="D195" s="12" t="s">
        <v>3781</v>
      </c>
      <c r="E195" t="s">
        <v>3183</v>
      </c>
      <c r="F195" s="39">
        <v>933</v>
      </c>
    </row>
    <row r="196" spans="1:6" x14ac:dyDescent="0.25">
      <c r="A196" t="s">
        <v>4331</v>
      </c>
      <c r="B196" t="s">
        <v>3176</v>
      </c>
      <c r="C196" t="s">
        <v>121</v>
      </c>
      <c r="D196" s="12" t="s">
        <v>3781</v>
      </c>
      <c r="E196" t="s">
        <v>3183</v>
      </c>
      <c r="F196" s="39">
        <v>232</v>
      </c>
    </row>
    <row r="197" spans="1:6" x14ac:dyDescent="0.25">
      <c r="A197" t="s">
        <v>4331</v>
      </c>
      <c r="B197" t="s">
        <v>3176</v>
      </c>
      <c r="C197" t="s">
        <v>121</v>
      </c>
      <c r="D197" s="12" t="s">
        <v>3781</v>
      </c>
      <c r="E197" t="s">
        <v>2050</v>
      </c>
      <c r="F197" s="39">
        <v>27</v>
      </c>
    </row>
    <row r="198" spans="1:6" x14ac:dyDescent="0.25">
      <c r="A198" t="s">
        <v>4331</v>
      </c>
      <c r="B198" t="s">
        <v>3176</v>
      </c>
      <c r="C198" t="s">
        <v>121</v>
      </c>
      <c r="D198" s="12" t="s">
        <v>3805</v>
      </c>
      <c r="E198" t="s">
        <v>2039</v>
      </c>
      <c r="F198" s="39">
        <v>249</v>
      </c>
    </row>
    <row r="199" spans="1:6" x14ac:dyDescent="0.25">
      <c r="A199" t="s">
        <v>4331</v>
      </c>
      <c r="B199" t="s">
        <v>3176</v>
      </c>
      <c r="C199" t="s">
        <v>121</v>
      </c>
      <c r="D199" s="12" t="s">
        <v>3805</v>
      </c>
      <c r="E199" t="s">
        <v>2050</v>
      </c>
      <c r="F199" s="39">
        <v>26</v>
      </c>
    </row>
    <row r="200" spans="1:6" x14ac:dyDescent="0.25">
      <c r="A200" t="s">
        <v>4331</v>
      </c>
      <c r="B200" t="s">
        <v>3176</v>
      </c>
      <c r="C200" t="s">
        <v>121</v>
      </c>
      <c r="D200" s="12" t="s">
        <v>3782</v>
      </c>
      <c r="E200" t="s">
        <v>2050</v>
      </c>
      <c r="F200" s="39">
        <v>26</v>
      </c>
    </row>
    <row r="201" spans="1:6" x14ac:dyDescent="0.25">
      <c r="A201" t="s">
        <v>4331</v>
      </c>
      <c r="B201" t="s">
        <v>3176</v>
      </c>
      <c r="C201" t="s">
        <v>121</v>
      </c>
      <c r="D201" s="12" t="s">
        <v>3782</v>
      </c>
      <c r="E201" t="s">
        <v>2039</v>
      </c>
      <c r="F201" s="39">
        <v>249</v>
      </c>
    </row>
    <row r="202" spans="1:6" x14ac:dyDescent="0.25">
      <c r="A202" t="s">
        <v>4331</v>
      </c>
      <c r="B202" t="s">
        <v>3176</v>
      </c>
      <c r="C202" t="s">
        <v>326</v>
      </c>
      <c r="D202" s="12" t="s">
        <v>3782</v>
      </c>
      <c r="E202" t="s">
        <v>2047</v>
      </c>
      <c r="F202" s="39">
        <v>20</v>
      </c>
    </row>
    <row r="203" spans="1:6" x14ac:dyDescent="0.25">
      <c r="A203" t="s">
        <v>4331</v>
      </c>
      <c r="B203" t="s">
        <v>3176</v>
      </c>
      <c r="C203" t="s">
        <v>121</v>
      </c>
      <c r="D203" s="12" t="s">
        <v>3806</v>
      </c>
      <c r="E203" t="s">
        <v>2039</v>
      </c>
      <c r="F203" s="39">
        <v>249</v>
      </c>
    </row>
    <row r="204" spans="1:6" x14ac:dyDescent="0.25">
      <c r="A204" t="s">
        <v>4331</v>
      </c>
      <c r="B204" t="s">
        <v>3176</v>
      </c>
      <c r="C204" t="s">
        <v>121</v>
      </c>
      <c r="D204" s="12" t="s">
        <v>3806</v>
      </c>
      <c r="E204" t="s">
        <v>2050</v>
      </c>
      <c r="F204" s="39">
        <v>32</v>
      </c>
    </row>
    <row r="205" spans="1:6" x14ac:dyDescent="0.25">
      <c r="A205" t="s">
        <v>4331</v>
      </c>
      <c r="B205" t="s">
        <v>3176</v>
      </c>
      <c r="C205" t="s">
        <v>121</v>
      </c>
      <c r="D205" s="12" t="s">
        <v>3807</v>
      </c>
      <c r="E205" t="s">
        <v>3183</v>
      </c>
      <c r="F205" s="39">
        <v>58</v>
      </c>
    </row>
    <row r="206" spans="1:6" x14ac:dyDescent="0.25">
      <c r="A206" t="s">
        <v>4331</v>
      </c>
      <c r="B206" t="s">
        <v>3176</v>
      </c>
      <c r="C206" t="s">
        <v>326</v>
      </c>
      <c r="D206" s="12" t="s">
        <v>3808</v>
      </c>
      <c r="E206" t="s">
        <v>2052</v>
      </c>
      <c r="F206" s="39">
        <v>27</v>
      </c>
    </row>
    <row r="207" spans="1:6" x14ac:dyDescent="0.25">
      <c r="A207" t="s">
        <v>4331</v>
      </c>
      <c r="B207" t="s">
        <v>3176</v>
      </c>
      <c r="C207" t="s">
        <v>121</v>
      </c>
      <c r="D207" s="12" t="s">
        <v>3808</v>
      </c>
      <c r="E207" t="s">
        <v>3183</v>
      </c>
      <c r="F207" s="39">
        <v>194</v>
      </c>
    </row>
    <row r="208" spans="1:6" x14ac:dyDescent="0.25">
      <c r="A208" t="s">
        <v>4331</v>
      </c>
      <c r="B208" t="s">
        <v>3176</v>
      </c>
      <c r="C208" t="s">
        <v>121</v>
      </c>
      <c r="D208" s="12" t="s">
        <v>3808</v>
      </c>
      <c r="E208" t="s">
        <v>3183</v>
      </c>
      <c r="F208" s="39">
        <v>65</v>
      </c>
    </row>
    <row r="209" spans="1:6" x14ac:dyDescent="0.25">
      <c r="A209" t="s">
        <v>4331</v>
      </c>
      <c r="B209" t="s">
        <v>3176</v>
      </c>
      <c r="C209" t="s">
        <v>326</v>
      </c>
      <c r="D209" s="12" t="s">
        <v>3808</v>
      </c>
      <c r="E209" t="s">
        <v>3295</v>
      </c>
      <c r="F209" s="39">
        <v>28</v>
      </c>
    </row>
    <row r="210" spans="1:6" x14ac:dyDescent="0.25">
      <c r="A210" t="s">
        <v>4331</v>
      </c>
      <c r="B210" t="s">
        <v>3176</v>
      </c>
      <c r="C210" t="s">
        <v>1242</v>
      </c>
      <c r="D210" s="12">
        <v>42346</v>
      </c>
      <c r="E210" t="s">
        <v>3178</v>
      </c>
      <c r="F210" s="39">
        <v>10</v>
      </c>
    </row>
    <row r="211" spans="1:6" x14ac:dyDescent="0.25">
      <c r="A211" t="s">
        <v>4331</v>
      </c>
      <c r="B211" t="s">
        <v>3176</v>
      </c>
      <c r="C211" t="s">
        <v>1242</v>
      </c>
      <c r="D211" s="12">
        <v>42346</v>
      </c>
      <c r="E211" t="s">
        <v>3178</v>
      </c>
      <c r="F211" s="39">
        <v>10</v>
      </c>
    </row>
    <row r="212" spans="1:6" x14ac:dyDescent="0.25">
      <c r="A212" t="s">
        <v>4331</v>
      </c>
      <c r="B212" t="s">
        <v>3176</v>
      </c>
      <c r="C212" t="s">
        <v>1242</v>
      </c>
      <c r="D212" s="12">
        <v>42346</v>
      </c>
      <c r="E212" t="s">
        <v>3178</v>
      </c>
      <c r="F212" s="39">
        <v>60</v>
      </c>
    </row>
    <row r="213" spans="1:6" x14ac:dyDescent="0.25">
      <c r="A213" t="s">
        <v>4331</v>
      </c>
      <c r="B213" t="s">
        <v>3176</v>
      </c>
      <c r="C213" t="s">
        <v>3296</v>
      </c>
      <c r="D213" s="12">
        <v>42377</v>
      </c>
      <c r="E213" t="s">
        <v>3297</v>
      </c>
      <c r="F213" s="39">
        <v>46</v>
      </c>
    </row>
    <row r="214" spans="1:6" x14ac:dyDescent="0.25">
      <c r="A214" t="s">
        <v>4331</v>
      </c>
      <c r="B214" t="s">
        <v>3176</v>
      </c>
      <c r="C214" t="s">
        <v>3296</v>
      </c>
      <c r="D214" s="12">
        <v>42377</v>
      </c>
      <c r="E214" t="s">
        <v>2047</v>
      </c>
      <c r="F214" s="39">
        <v>57</v>
      </c>
    </row>
    <row r="215" spans="1:6" x14ac:dyDescent="0.25">
      <c r="A215" t="s">
        <v>4331</v>
      </c>
      <c r="B215" t="s">
        <v>3176</v>
      </c>
      <c r="C215" t="s">
        <v>3296</v>
      </c>
      <c r="D215" s="12">
        <v>42377</v>
      </c>
      <c r="E215" t="s">
        <v>2047</v>
      </c>
      <c r="F215" s="39">
        <v>53</v>
      </c>
    </row>
    <row r="216" spans="1:6" x14ac:dyDescent="0.25">
      <c r="A216" t="s">
        <v>4331</v>
      </c>
      <c r="B216" t="s">
        <v>3176</v>
      </c>
      <c r="C216" t="s">
        <v>3296</v>
      </c>
      <c r="D216" s="12">
        <v>42377</v>
      </c>
      <c r="E216" t="s">
        <v>2052</v>
      </c>
      <c r="F216" s="39">
        <v>233</v>
      </c>
    </row>
    <row r="217" spans="1:6" x14ac:dyDescent="0.25">
      <c r="A217" t="s">
        <v>4331</v>
      </c>
      <c r="B217" t="s">
        <v>3176</v>
      </c>
      <c r="C217" t="s">
        <v>3296</v>
      </c>
      <c r="D217" s="12">
        <v>42377</v>
      </c>
      <c r="E217" t="s">
        <v>2898</v>
      </c>
      <c r="F217" s="39">
        <v>102</v>
      </c>
    </row>
    <row r="218" spans="1:6" x14ac:dyDescent="0.25">
      <c r="A218" t="s">
        <v>4331</v>
      </c>
      <c r="B218" t="s">
        <v>3176</v>
      </c>
      <c r="C218" t="s">
        <v>121</v>
      </c>
      <c r="D218" s="12" t="s">
        <v>3809</v>
      </c>
      <c r="E218" t="s">
        <v>3178</v>
      </c>
      <c r="F218" s="39">
        <v>33</v>
      </c>
    </row>
    <row r="219" spans="1:6" x14ac:dyDescent="0.25">
      <c r="A219" t="s">
        <v>4331</v>
      </c>
      <c r="B219" t="s">
        <v>3176</v>
      </c>
      <c r="C219" t="s">
        <v>3182</v>
      </c>
      <c r="D219" s="12" t="s">
        <v>3810</v>
      </c>
      <c r="E219" t="s">
        <v>2052</v>
      </c>
      <c r="F219" s="39">
        <v>9281</v>
      </c>
    </row>
    <row r="220" spans="1:6" x14ac:dyDescent="0.25">
      <c r="A220" t="s">
        <v>4331</v>
      </c>
      <c r="B220" t="s">
        <v>3176</v>
      </c>
      <c r="C220" t="s">
        <v>3182</v>
      </c>
      <c r="D220" s="12" t="s">
        <v>3810</v>
      </c>
      <c r="E220" t="s">
        <v>2052</v>
      </c>
      <c r="F220" s="39">
        <v>243</v>
      </c>
    </row>
    <row r="221" spans="1:6" x14ac:dyDescent="0.25">
      <c r="A221" t="s">
        <v>4331</v>
      </c>
      <c r="B221" t="s">
        <v>3176</v>
      </c>
      <c r="C221" t="s">
        <v>3182</v>
      </c>
      <c r="D221" s="12" t="s">
        <v>3810</v>
      </c>
      <c r="E221" t="s">
        <v>2052</v>
      </c>
      <c r="F221" s="39">
        <v>224</v>
      </c>
    </row>
    <row r="222" spans="1:6" x14ac:dyDescent="0.25">
      <c r="A222" t="s">
        <v>4331</v>
      </c>
      <c r="B222" t="s">
        <v>3176</v>
      </c>
      <c r="C222" t="s">
        <v>3182</v>
      </c>
      <c r="D222" s="12" t="s">
        <v>3810</v>
      </c>
      <c r="E222" t="s">
        <v>2047</v>
      </c>
      <c r="F222" s="39">
        <v>18</v>
      </c>
    </row>
    <row r="223" spans="1:6" x14ac:dyDescent="0.25">
      <c r="A223" t="s">
        <v>4331</v>
      </c>
      <c r="B223" t="s">
        <v>3176</v>
      </c>
      <c r="C223" t="s">
        <v>3182</v>
      </c>
      <c r="D223" s="12" t="s">
        <v>3810</v>
      </c>
      <c r="E223" t="s">
        <v>2047</v>
      </c>
      <c r="F223" s="39">
        <v>36</v>
      </c>
    </row>
    <row r="224" spans="1:6" x14ac:dyDescent="0.25">
      <c r="A224" t="s">
        <v>4331</v>
      </c>
      <c r="B224" t="s">
        <v>3176</v>
      </c>
      <c r="C224" t="s">
        <v>3182</v>
      </c>
      <c r="D224" s="12" t="s">
        <v>3810</v>
      </c>
      <c r="E224" t="s">
        <v>2047</v>
      </c>
      <c r="F224" s="39">
        <v>50</v>
      </c>
    </row>
    <row r="225" spans="1:6" x14ac:dyDescent="0.25">
      <c r="A225" t="s">
        <v>4331</v>
      </c>
      <c r="B225" t="s">
        <v>3176</v>
      </c>
      <c r="C225" t="s">
        <v>3182</v>
      </c>
      <c r="D225" s="12" t="s">
        <v>3810</v>
      </c>
      <c r="E225" t="s">
        <v>2898</v>
      </c>
      <c r="F225" s="39">
        <v>622</v>
      </c>
    </row>
    <row r="226" spans="1:6" x14ac:dyDescent="0.25">
      <c r="A226" t="s">
        <v>4331</v>
      </c>
      <c r="B226" t="s">
        <v>3176</v>
      </c>
      <c r="C226" t="s">
        <v>3298</v>
      </c>
      <c r="D226" s="12" t="s">
        <v>3811</v>
      </c>
      <c r="E226" t="s">
        <v>3297</v>
      </c>
      <c r="F226" s="39">
        <v>36</v>
      </c>
    </row>
    <row r="227" spans="1:6" x14ac:dyDescent="0.25">
      <c r="A227" t="s">
        <v>4331</v>
      </c>
      <c r="B227" t="s">
        <v>3176</v>
      </c>
      <c r="C227" t="s">
        <v>3298</v>
      </c>
      <c r="D227" s="12" t="s">
        <v>3811</v>
      </c>
      <c r="E227" t="s">
        <v>2047</v>
      </c>
      <c r="F227" s="39">
        <v>18</v>
      </c>
    </row>
    <row r="228" spans="1:6" x14ac:dyDescent="0.25">
      <c r="A228" t="s">
        <v>4331</v>
      </c>
      <c r="B228" t="s">
        <v>3176</v>
      </c>
      <c r="C228" t="s">
        <v>3182</v>
      </c>
      <c r="D228" s="12">
        <v>42403</v>
      </c>
      <c r="E228" t="s">
        <v>2898</v>
      </c>
      <c r="F228" s="39">
        <v>202</v>
      </c>
    </row>
    <row r="229" spans="1:6" x14ac:dyDescent="0.25">
      <c r="A229" t="s">
        <v>4331</v>
      </c>
      <c r="B229" t="s">
        <v>3176</v>
      </c>
      <c r="C229" t="s">
        <v>3182</v>
      </c>
      <c r="D229" s="12">
        <v>42403</v>
      </c>
      <c r="E229" t="s">
        <v>2052</v>
      </c>
      <c r="F229" s="39">
        <v>6005</v>
      </c>
    </row>
    <row r="230" spans="1:6" x14ac:dyDescent="0.25">
      <c r="A230" t="s">
        <v>4331</v>
      </c>
      <c r="B230" t="s">
        <v>3176</v>
      </c>
      <c r="C230" t="s">
        <v>3182</v>
      </c>
      <c r="D230" s="12">
        <v>42403</v>
      </c>
      <c r="E230" t="s">
        <v>2047</v>
      </c>
      <c r="F230" s="39">
        <v>18</v>
      </c>
    </row>
    <row r="231" spans="1:6" x14ac:dyDescent="0.25">
      <c r="A231" t="s">
        <v>4331</v>
      </c>
      <c r="B231" t="s">
        <v>3176</v>
      </c>
      <c r="C231" t="s">
        <v>3182</v>
      </c>
      <c r="D231" s="12">
        <v>42403</v>
      </c>
      <c r="E231" t="s">
        <v>2047</v>
      </c>
      <c r="F231" s="39">
        <v>33</v>
      </c>
    </row>
    <row r="232" spans="1:6" x14ac:dyDescent="0.25">
      <c r="A232" t="s">
        <v>4331</v>
      </c>
      <c r="B232" t="s">
        <v>3176</v>
      </c>
      <c r="C232" t="s">
        <v>3182</v>
      </c>
      <c r="D232" s="12">
        <v>42403</v>
      </c>
      <c r="E232" t="s">
        <v>2047</v>
      </c>
      <c r="F232" s="39">
        <v>12</v>
      </c>
    </row>
    <row r="233" spans="1:6" x14ac:dyDescent="0.25">
      <c r="A233" t="s">
        <v>4331</v>
      </c>
      <c r="B233" t="s">
        <v>3176</v>
      </c>
      <c r="C233" t="s">
        <v>3182</v>
      </c>
      <c r="D233" s="12">
        <v>42403</v>
      </c>
      <c r="E233" t="s">
        <v>2052</v>
      </c>
      <c r="F233" s="39">
        <v>245</v>
      </c>
    </row>
    <row r="234" spans="1:6" x14ac:dyDescent="0.25">
      <c r="A234" t="s">
        <v>4331</v>
      </c>
      <c r="B234" t="s">
        <v>3176</v>
      </c>
      <c r="C234" t="s">
        <v>3182</v>
      </c>
      <c r="D234" s="12">
        <v>42403</v>
      </c>
      <c r="E234" t="s">
        <v>2047</v>
      </c>
      <c r="F234" s="39">
        <v>49</v>
      </c>
    </row>
    <row r="235" spans="1:6" x14ac:dyDescent="0.25">
      <c r="A235" t="s">
        <v>4331</v>
      </c>
      <c r="B235" t="s">
        <v>3176</v>
      </c>
      <c r="C235" t="s">
        <v>1242</v>
      </c>
      <c r="D235" s="12">
        <v>42436</v>
      </c>
      <c r="E235" t="s">
        <v>2671</v>
      </c>
      <c r="F235" s="39">
        <v>2500</v>
      </c>
    </row>
    <row r="236" spans="1:6" x14ac:dyDescent="0.25">
      <c r="A236" t="s">
        <v>4331</v>
      </c>
      <c r="B236" t="s">
        <v>3176</v>
      </c>
      <c r="C236" t="s">
        <v>326</v>
      </c>
      <c r="D236" s="12" t="s">
        <v>3812</v>
      </c>
      <c r="E236" t="s">
        <v>2052</v>
      </c>
      <c r="F236" s="39">
        <v>29</v>
      </c>
    </row>
    <row r="237" spans="1:6" x14ac:dyDescent="0.25">
      <c r="A237" t="s">
        <v>4331</v>
      </c>
      <c r="B237" t="s">
        <v>3176</v>
      </c>
      <c r="C237" t="s">
        <v>326</v>
      </c>
      <c r="D237" s="12" t="s">
        <v>3813</v>
      </c>
      <c r="E237" t="s">
        <v>2052</v>
      </c>
      <c r="F237" s="39">
        <v>70</v>
      </c>
    </row>
    <row r="238" spans="1:6" x14ac:dyDescent="0.25">
      <c r="A238" t="s">
        <v>4331</v>
      </c>
      <c r="B238" t="s">
        <v>3176</v>
      </c>
      <c r="C238" t="s">
        <v>3299</v>
      </c>
      <c r="D238" s="12" t="s">
        <v>3814</v>
      </c>
      <c r="E238" t="s">
        <v>2052</v>
      </c>
      <c r="F238" s="39">
        <v>175</v>
      </c>
    </row>
    <row r="239" spans="1:6" x14ac:dyDescent="0.25">
      <c r="A239" t="s">
        <v>4331</v>
      </c>
      <c r="B239" t="s">
        <v>3176</v>
      </c>
      <c r="C239" t="s">
        <v>3299</v>
      </c>
      <c r="D239" s="12" t="s">
        <v>3814</v>
      </c>
      <c r="E239" t="s">
        <v>2052</v>
      </c>
      <c r="F239" s="39">
        <v>101</v>
      </c>
    </row>
    <row r="240" spans="1:6" x14ac:dyDescent="0.25">
      <c r="A240" t="s">
        <v>4331</v>
      </c>
      <c r="B240" t="s">
        <v>3176</v>
      </c>
      <c r="C240" t="s">
        <v>3299</v>
      </c>
      <c r="D240" s="12" t="s">
        <v>3814</v>
      </c>
      <c r="E240" t="s">
        <v>2052</v>
      </c>
      <c r="F240" s="39">
        <v>343</v>
      </c>
    </row>
    <row r="241" spans="1:6" x14ac:dyDescent="0.25">
      <c r="A241" t="s">
        <v>4331</v>
      </c>
      <c r="B241" t="s">
        <v>3176</v>
      </c>
      <c r="C241" t="s">
        <v>1242</v>
      </c>
      <c r="D241" s="12">
        <v>42461</v>
      </c>
      <c r="E241" t="s">
        <v>3178</v>
      </c>
      <c r="F241" s="39">
        <v>30</v>
      </c>
    </row>
    <row r="242" spans="1:6" x14ac:dyDescent="0.25">
      <c r="A242" t="s">
        <v>4331</v>
      </c>
      <c r="B242" t="s">
        <v>3176</v>
      </c>
      <c r="C242" t="s">
        <v>1242</v>
      </c>
      <c r="D242" s="12">
        <v>42471</v>
      </c>
      <c r="E242" t="s">
        <v>3178</v>
      </c>
      <c r="F242" s="39">
        <v>66</v>
      </c>
    </row>
    <row r="243" spans="1:6" x14ac:dyDescent="0.25">
      <c r="A243" t="s">
        <v>4331</v>
      </c>
      <c r="B243" t="s">
        <v>3176</v>
      </c>
      <c r="C243" t="s">
        <v>1513</v>
      </c>
      <c r="D243" s="12" t="s">
        <v>3815</v>
      </c>
      <c r="E243" t="s">
        <v>2052</v>
      </c>
      <c r="F243" s="39">
        <v>3797</v>
      </c>
    </row>
    <row r="244" spans="1:6" x14ac:dyDescent="0.25">
      <c r="A244" t="s">
        <v>4331</v>
      </c>
      <c r="B244" t="s">
        <v>3176</v>
      </c>
      <c r="C244" t="s">
        <v>1513</v>
      </c>
      <c r="D244" s="12" t="s">
        <v>3815</v>
      </c>
      <c r="E244" t="s">
        <v>3177</v>
      </c>
      <c r="F244" s="39">
        <v>1059</v>
      </c>
    </row>
    <row r="245" spans="1:6" x14ac:dyDescent="0.25">
      <c r="A245" t="s">
        <v>4331</v>
      </c>
      <c r="B245" t="s">
        <v>3176</v>
      </c>
      <c r="C245" t="s">
        <v>1513</v>
      </c>
      <c r="D245" s="12" t="s">
        <v>3815</v>
      </c>
      <c r="E245" t="s">
        <v>3177</v>
      </c>
      <c r="F245" s="39">
        <v>1059</v>
      </c>
    </row>
    <row r="246" spans="1:6" x14ac:dyDescent="0.25">
      <c r="A246" t="s">
        <v>4331</v>
      </c>
      <c r="B246" t="s">
        <v>3176</v>
      </c>
      <c r="C246" t="s">
        <v>1242</v>
      </c>
      <c r="D246" s="12" t="s">
        <v>3816</v>
      </c>
      <c r="E246" t="s">
        <v>3178</v>
      </c>
      <c r="F246" s="39">
        <v>60</v>
      </c>
    </row>
    <row r="247" spans="1:6" x14ac:dyDescent="0.25">
      <c r="A247" t="s">
        <v>4331</v>
      </c>
      <c r="B247" t="s">
        <v>3176</v>
      </c>
      <c r="C247" t="s">
        <v>3182</v>
      </c>
      <c r="D247" s="12" t="s">
        <v>3816</v>
      </c>
      <c r="E247" t="s">
        <v>2047</v>
      </c>
      <c r="F247" s="39">
        <v>52</v>
      </c>
    </row>
    <row r="248" spans="1:6" x14ac:dyDescent="0.25">
      <c r="A248" t="s">
        <v>4331</v>
      </c>
      <c r="B248" t="s">
        <v>3176</v>
      </c>
      <c r="C248" t="s">
        <v>1513</v>
      </c>
      <c r="D248" s="12" t="s">
        <v>3816</v>
      </c>
      <c r="E248" t="s">
        <v>3180</v>
      </c>
      <c r="F248" s="39">
        <v>250</v>
      </c>
    </row>
    <row r="249" spans="1:6" x14ac:dyDescent="0.25">
      <c r="A249" t="s">
        <v>4331</v>
      </c>
      <c r="B249" t="s">
        <v>3176</v>
      </c>
      <c r="C249" t="s">
        <v>1513</v>
      </c>
      <c r="D249" s="12" t="s">
        <v>3817</v>
      </c>
      <c r="E249" t="s">
        <v>3180</v>
      </c>
      <c r="F249" s="39">
        <v>250</v>
      </c>
    </row>
    <row r="250" spans="1:6" x14ac:dyDescent="0.25">
      <c r="A250" t="s">
        <v>4331</v>
      </c>
      <c r="B250" t="s">
        <v>3176</v>
      </c>
      <c r="C250" t="s">
        <v>1513</v>
      </c>
      <c r="D250" s="12" t="s">
        <v>3818</v>
      </c>
      <c r="E250" t="s">
        <v>3180</v>
      </c>
      <c r="F250" s="39">
        <v>250</v>
      </c>
    </row>
    <row r="251" spans="1:6" x14ac:dyDescent="0.25">
      <c r="A251" t="s">
        <v>4331</v>
      </c>
      <c r="B251" t="s">
        <v>3176</v>
      </c>
      <c r="C251" t="s">
        <v>1513</v>
      </c>
      <c r="D251" s="12" t="s">
        <v>3818</v>
      </c>
      <c r="E251" t="s">
        <v>2047</v>
      </c>
      <c r="F251" s="39">
        <v>56</v>
      </c>
    </row>
    <row r="252" spans="1:6" x14ac:dyDescent="0.25">
      <c r="A252" t="s">
        <v>4331</v>
      </c>
      <c r="B252" t="s">
        <v>3176</v>
      </c>
      <c r="C252" t="s">
        <v>1513</v>
      </c>
      <c r="D252" s="12" t="s">
        <v>3819</v>
      </c>
      <c r="E252" t="s">
        <v>2052</v>
      </c>
      <c r="F252" s="39">
        <v>22</v>
      </c>
    </row>
    <row r="253" spans="1:6" x14ac:dyDescent="0.25">
      <c r="A253" t="s">
        <v>4331</v>
      </c>
      <c r="B253" t="s">
        <v>3176</v>
      </c>
      <c r="C253" t="s">
        <v>326</v>
      </c>
      <c r="D253" s="12" t="s">
        <v>3820</v>
      </c>
      <c r="E253" t="s">
        <v>2040</v>
      </c>
      <c r="F253" s="39">
        <v>189</v>
      </c>
    </row>
    <row r="254" spans="1:6" x14ac:dyDescent="0.25">
      <c r="A254" t="s">
        <v>4331</v>
      </c>
      <c r="B254" t="s">
        <v>3176</v>
      </c>
      <c r="C254" t="s">
        <v>326</v>
      </c>
      <c r="D254" s="12" t="s">
        <v>3820</v>
      </c>
      <c r="E254" t="s">
        <v>2047</v>
      </c>
      <c r="F254" s="39">
        <v>115</v>
      </c>
    </row>
    <row r="255" spans="1:6" x14ac:dyDescent="0.25">
      <c r="A255" t="s">
        <v>4331</v>
      </c>
      <c r="B255" t="s">
        <v>3176</v>
      </c>
      <c r="C255" t="s">
        <v>326</v>
      </c>
      <c r="D255" s="12" t="s">
        <v>3821</v>
      </c>
      <c r="E255" t="s">
        <v>2052</v>
      </c>
      <c r="F255" s="39">
        <v>508</v>
      </c>
    </row>
    <row r="256" spans="1:6" x14ac:dyDescent="0.25">
      <c r="A256" t="s">
        <v>4331</v>
      </c>
      <c r="B256" t="s">
        <v>3176</v>
      </c>
      <c r="C256" t="s">
        <v>3182</v>
      </c>
      <c r="D256" s="12">
        <v>42524</v>
      </c>
      <c r="E256" t="s">
        <v>2047</v>
      </c>
      <c r="F256" s="39">
        <v>92</v>
      </c>
    </row>
    <row r="257" spans="1:6" x14ac:dyDescent="0.25">
      <c r="A257" t="s">
        <v>4331</v>
      </c>
      <c r="B257" t="s">
        <v>3176</v>
      </c>
      <c r="C257" t="s">
        <v>3182</v>
      </c>
      <c r="D257" s="12">
        <v>42525</v>
      </c>
      <c r="E257" t="s">
        <v>3297</v>
      </c>
      <c r="F257" s="39">
        <v>63</v>
      </c>
    </row>
    <row r="258" spans="1:6" x14ac:dyDescent="0.25">
      <c r="A258" t="s">
        <v>4331</v>
      </c>
      <c r="B258" t="s">
        <v>3176</v>
      </c>
      <c r="C258" t="s">
        <v>3182</v>
      </c>
      <c r="D258" s="12">
        <v>42525</v>
      </c>
      <c r="E258" t="s">
        <v>3297</v>
      </c>
      <c r="F258" s="39">
        <v>23</v>
      </c>
    </row>
    <row r="259" spans="1:6" x14ac:dyDescent="0.25">
      <c r="A259" t="s">
        <v>4331</v>
      </c>
      <c r="B259" t="s">
        <v>3176</v>
      </c>
      <c r="C259" t="s">
        <v>3182</v>
      </c>
      <c r="D259" s="12">
        <v>42525</v>
      </c>
      <c r="E259" t="s">
        <v>2047</v>
      </c>
      <c r="F259" s="39">
        <v>54</v>
      </c>
    </row>
    <row r="260" spans="1:6" x14ac:dyDescent="0.25">
      <c r="A260" t="s">
        <v>4331</v>
      </c>
      <c r="B260" t="s">
        <v>3176</v>
      </c>
      <c r="C260" t="s">
        <v>3182</v>
      </c>
      <c r="D260" s="12">
        <v>42527</v>
      </c>
      <c r="E260" t="s">
        <v>2047</v>
      </c>
      <c r="F260" s="39">
        <v>45</v>
      </c>
    </row>
    <row r="261" spans="1:6" x14ac:dyDescent="0.25">
      <c r="A261" t="s">
        <v>4331</v>
      </c>
      <c r="B261" t="s">
        <v>3176</v>
      </c>
      <c r="C261" t="s">
        <v>1000</v>
      </c>
      <c r="D261" s="12">
        <v>42527</v>
      </c>
      <c r="E261" t="s">
        <v>3183</v>
      </c>
      <c r="F261" s="39">
        <v>23</v>
      </c>
    </row>
    <row r="262" spans="1:6" x14ac:dyDescent="0.25">
      <c r="A262" t="s">
        <v>4331</v>
      </c>
      <c r="B262" t="s">
        <v>3176</v>
      </c>
      <c r="C262" t="s">
        <v>121</v>
      </c>
      <c r="D262" s="12">
        <v>42553</v>
      </c>
      <c r="E262" t="s">
        <v>2039</v>
      </c>
      <c r="F262" s="39">
        <v>133</v>
      </c>
    </row>
    <row r="263" spans="1:6" x14ac:dyDescent="0.25">
      <c r="A263" t="s">
        <v>4331</v>
      </c>
      <c r="B263" t="s">
        <v>3176</v>
      </c>
      <c r="C263" t="s">
        <v>121</v>
      </c>
      <c r="D263" s="12">
        <v>42553</v>
      </c>
      <c r="E263" t="s">
        <v>2050</v>
      </c>
      <c r="F263" s="39">
        <v>40</v>
      </c>
    </row>
    <row r="264" spans="1:6" x14ac:dyDescent="0.25">
      <c r="A264" t="s">
        <v>4331</v>
      </c>
      <c r="B264" t="s">
        <v>3176</v>
      </c>
      <c r="C264" t="s">
        <v>121</v>
      </c>
      <c r="D264" s="12">
        <v>42553</v>
      </c>
      <c r="E264" t="s">
        <v>3183</v>
      </c>
      <c r="F264" s="39">
        <v>169</v>
      </c>
    </row>
    <row r="265" spans="1:6" x14ac:dyDescent="0.25">
      <c r="A265" t="s">
        <v>4331</v>
      </c>
      <c r="B265" t="s">
        <v>3176</v>
      </c>
      <c r="C265" t="s">
        <v>1242</v>
      </c>
      <c r="D265" s="12">
        <v>42593</v>
      </c>
      <c r="E265" t="s">
        <v>2671</v>
      </c>
      <c r="F265" s="39">
        <v>5250</v>
      </c>
    </row>
    <row r="266" spans="1:6" x14ac:dyDescent="0.25">
      <c r="A266" t="s">
        <v>4331</v>
      </c>
      <c r="B266" t="s">
        <v>3176</v>
      </c>
      <c r="C266" t="s">
        <v>1513</v>
      </c>
      <c r="D266" s="12" t="s">
        <v>3789</v>
      </c>
      <c r="E266" t="s">
        <v>2052</v>
      </c>
      <c r="F266" s="39">
        <v>589</v>
      </c>
    </row>
    <row r="267" spans="1:6" x14ac:dyDescent="0.25">
      <c r="A267" t="s">
        <v>4331</v>
      </c>
      <c r="B267" t="s">
        <v>3176</v>
      </c>
      <c r="C267" t="s">
        <v>3300</v>
      </c>
      <c r="D267" s="12">
        <v>42649</v>
      </c>
      <c r="E267" t="s">
        <v>2047</v>
      </c>
      <c r="F267" s="39">
        <v>31</v>
      </c>
    </row>
    <row r="268" spans="1:6" x14ac:dyDescent="0.25">
      <c r="A268" t="s">
        <v>4331</v>
      </c>
      <c r="B268" t="s">
        <v>3176</v>
      </c>
      <c r="C268" t="s">
        <v>3300</v>
      </c>
      <c r="D268" s="12">
        <v>42649</v>
      </c>
      <c r="E268" t="s">
        <v>2047</v>
      </c>
      <c r="F268" s="39">
        <v>12</v>
      </c>
    </row>
    <row r="269" spans="1:6" x14ac:dyDescent="0.25">
      <c r="A269" t="s">
        <v>4331</v>
      </c>
      <c r="B269" t="s">
        <v>3176</v>
      </c>
      <c r="C269" t="s">
        <v>712</v>
      </c>
      <c r="D269" s="12">
        <v>42649</v>
      </c>
      <c r="E269" t="s">
        <v>2052</v>
      </c>
      <c r="F269" s="39">
        <v>147</v>
      </c>
    </row>
    <row r="270" spans="1:6" x14ac:dyDescent="0.25">
      <c r="A270" t="s">
        <v>4331</v>
      </c>
      <c r="B270" t="s">
        <v>3176</v>
      </c>
      <c r="C270" t="s">
        <v>1242</v>
      </c>
      <c r="D270" s="12">
        <v>42651</v>
      </c>
      <c r="E270" t="s">
        <v>3178</v>
      </c>
      <c r="F270" s="39">
        <v>11</v>
      </c>
    </row>
    <row r="271" spans="1:6" x14ac:dyDescent="0.25">
      <c r="A271" t="s">
        <v>4331</v>
      </c>
      <c r="B271" t="s">
        <v>3176</v>
      </c>
      <c r="C271" t="s">
        <v>3300</v>
      </c>
      <c r="D271" s="12">
        <v>42652</v>
      </c>
      <c r="E271" t="s">
        <v>2047</v>
      </c>
      <c r="F271" s="39">
        <v>52</v>
      </c>
    </row>
    <row r="272" spans="1:6" x14ac:dyDescent="0.25">
      <c r="A272" t="s">
        <v>4331</v>
      </c>
      <c r="B272" t="s">
        <v>3176</v>
      </c>
      <c r="C272" t="s">
        <v>3300</v>
      </c>
      <c r="D272" s="12">
        <v>42652</v>
      </c>
      <c r="E272" t="s">
        <v>2898</v>
      </c>
      <c r="F272" s="39">
        <v>410</v>
      </c>
    </row>
    <row r="273" spans="1:6" x14ac:dyDescent="0.25">
      <c r="A273" t="s">
        <v>4331</v>
      </c>
      <c r="B273" t="s">
        <v>3176</v>
      </c>
      <c r="C273" t="s">
        <v>3300</v>
      </c>
      <c r="D273" s="12">
        <v>42652</v>
      </c>
      <c r="E273" t="s">
        <v>2052</v>
      </c>
      <c r="F273" s="39">
        <v>67</v>
      </c>
    </row>
    <row r="274" spans="1:6" x14ac:dyDescent="0.25">
      <c r="A274" t="s">
        <v>4331</v>
      </c>
      <c r="B274" t="s">
        <v>3176</v>
      </c>
      <c r="C274" t="s">
        <v>3300</v>
      </c>
      <c r="D274" s="12">
        <v>42652</v>
      </c>
      <c r="E274" t="s">
        <v>2052</v>
      </c>
      <c r="F274" s="39">
        <v>115</v>
      </c>
    </row>
    <row r="275" spans="1:6" x14ac:dyDescent="0.25">
      <c r="A275" t="s">
        <v>4331</v>
      </c>
      <c r="B275" t="s">
        <v>3176</v>
      </c>
      <c r="C275" t="s">
        <v>121</v>
      </c>
      <c r="D275" s="12" t="s">
        <v>3822</v>
      </c>
      <c r="E275" t="s">
        <v>3183</v>
      </c>
      <c r="F275" s="39">
        <v>37</v>
      </c>
    </row>
    <row r="276" spans="1:6" x14ac:dyDescent="0.25">
      <c r="A276" t="s">
        <v>4331</v>
      </c>
      <c r="B276" t="s">
        <v>3176</v>
      </c>
      <c r="C276" t="s">
        <v>326</v>
      </c>
      <c r="D276" s="12">
        <v>42686</v>
      </c>
      <c r="E276" t="s">
        <v>3301</v>
      </c>
      <c r="F276" s="39">
        <v>43</v>
      </c>
    </row>
    <row r="277" spans="1:6" x14ac:dyDescent="0.25">
      <c r="A277" t="s">
        <v>4331</v>
      </c>
      <c r="B277" t="s">
        <v>3176</v>
      </c>
      <c r="C277" t="s">
        <v>726</v>
      </c>
      <c r="D277" s="12">
        <v>42712</v>
      </c>
      <c r="E277" t="s">
        <v>3178</v>
      </c>
      <c r="F277" s="39">
        <v>70</v>
      </c>
    </row>
    <row r="278" spans="1:6" x14ac:dyDescent="0.25">
      <c r="A278" t="s">
        <v>4331</v>
      </c>
      <c r="B278" t="s">
        <v>3176</v>
      </c>
      <c r="C278" t="s">
        <v>121</v>
      </c>
      <c r="D278" s="12">
        <v>42747</v>
      </c>
      <c r="E278" t="s">
        <v>3178</v>
      </c>
      <c r="F278" s="39">
        <v>10</v>
      </c>
    </row>
    <row r="279" spans="1:6" x14ac:dyDescent="0.25">
      <c r="A279" t="s">
        <v>4331</v>
      </c>
      <c r="B279" t="s">
        <v>3176</v>
      </c>
      <c r="C279" t="s">
        <v>121</v>
      </c>
      <c r="D279" s="12">
        <v>42747</v>
      </c>
      <c r="E279" t="s">
        <v>3178</v>
      </c>
      <c r="F279" s="39">
        <v>10</v>
      </c>
    </row>
    <row r="280" spans="1:6" x14ac:dyDescent="0.25">
      <c r="A280" t="s">
        <v>4331</v>
      </c>
      <c r="B280" t="s">
        <v>3176</v>
      </c>
      <c r="C280" t="s">
        <v>1216</v>
      </c>
      <c r="D280" s="12" t="s">
        <v>3823</v>
      </c>
      <c r="E280" t="s">
        <v>3183</v>
      </c>
      <c r="F280" s="39">
        <v>353</v>
      </c>
    </row>
    <row r="281" spans="1:6" x14ac:dyDescent="0.25">
      <c r="A281" t="s">
        <v>4331</v>
      </c>
      <c r="B281" t="s">
        <v>3176</v>
      </c>
      <c r="C281" t="s">
        <v>326</v>
      </c>
      <c r="D281" s="12">
        <v>42768</v>
      </c>
      <c r="E281" t="s">
        <v>2047</v>
      </c>
      <c r="F281" s="39">
        <v>50</v>
      </c>
    </row>
    <row r="282" spans="1:6" x14ac:dyDescent="0.25">
      <c r="A282" t="s">
        <v>4331</v>
      </c>
      <c r="B282" t="s">
        <v>3176</v>
      </c>
      <c r="C282" t="s">
        <v>1000</v>
      </c>
      <c r="D282" s="12" t="s">
        <v>3824</v>
      </c>
      <c r="E282" t="s">
        <v>3183</v>
      </c>
      <c r="F282" s="39">
        <v>36</v>
      </c>
    </row>
    <row r="283" spans="1:6" x14ac:dyDescent="0.25">
      <c r="A283" t="s">
        <v>4331</v>
      </c>
      <c r="B283" t="s">
        <v>3176</v>
      </c>
      <c r="C283" t="s">
        <v>726</v>
      </c>
      <c r="D283" s="12">
        <v>42796</v>
      </c>
      <c r="E283" t="s">
        <v>3183</v>
      </c>
      <c r="F283" s="39">
        <v>48</v>
      </c>
    </row>
    <row r="284" spans="1:6" x14ac:dyDescent="0.25">
      <c r="A284" t="s">
        <v>4331</v>
      </c>
      <c r="B284" t="s">
        <v>3176</v>
      </c>
      <c r="C284" t="s">
        <v>326</v>
      </c>
      <c r="D284" s="12" t="s">
        <v>3825</v>
      </c>
      <c r="E284" t="s">
        <v>2040</v>
      </c>
      <c r="F284" s="39">
        <v>159</v>
      </c>
    </row>
    <row r="285" spans="1:6" x14ac:dyDescent="0.25">
      <c r="A285" t="s">
        <v>4331</v>
      </c>
      <c r="B285" t="s">
        <v>3176</v>
      </c>
      <c r="C285" t="s">
        <v>326</v>
      </c>
      <c r="D285" s="12" t="s">
        <v>3825</v>
      </c>
      <c r="E285" t="s">
        <v>2052</v>
      </c>
      <c r="F285" s="39">
        <v>1209</v>
      </c>
    </row>
    <row r="286" spans="1:6" x14ac:dyDescent="0.25">
      <c r="A286" t="s">
        <v>4331</v>
      </c>
      <c r="B286" t="s">
        <v>3176</v>
      </c>
      <c r="C286" t="s">
        <v>326</v>
      </c>
      <c r="D286" s="12" t="s">
        <v>3825</v>
      </c>
      <c r="E286" t="s">
        <v>2047</v>
      </c>
      <c r="F286" s="39">
        <v>60</v>
      </c>
    </row>
    <row r="287" spans="1:6" x14ac:dyDescent="0.25">
      <c r="A287" t="s">
        <v>4331</v>
      </c>
      <c r="B287" t="s">
        <v>3176</v>
      </c>
      <c r="C287" t="s">
        <v>326</v>
      </c>
      <c r="D287" s="12" t="s">
        <v>3826</v>
      </c>
      <c r="E287" t="s">
        <v>2047</v>
      </c>
      <c r="F287" s="39">
        <v>29</v>
      </c>
    </row>
    <row r="288" spans="1:6" x14ac:dyDescent="0.25">
      <c r="A288" t="s">
        <v>4331</v>
      </c>
      <c r="B288" t="s">
        <v>3176</v>
      </c>
      <c r="C288" t="s">
        <v>121</v>
      </c>
      <c r="D288" s="12" t="s">
        <v>3827</v>
      </c>
      <c r="E288" t="s">
        <v>3183</v>
      </c>
      <c r="F288" s="39">
        <v>74</v>
      </c>
    </row>
    <row r="289" spans="1:6" x14ac:dyDescent="0.25">
      <c r="A289" t="s">
        <v>4331</v>
      </c>
      <c r="B289" t="s">
        <v>3176</v>
      </c>
      <c r="C289" t="s">
        <v>185</v>
      </c>
      <c r="D289" s="12">
        <v>42826</v>
      </c>
      <c r="E289" t="s">
        <v>2052</v>
      </c>
      <c r="F289" s="39">
        <v>3387</v>
      </c>
    </row>
    <row r="290" spans="1:6" x14ac:dyDescent="0.25">
      <c r="A290" t="s">
        <v>4331</v>
      </c>
      <c r="B290" t="s">
        <v>3176</v>
      </c>
      <c r="C290" t="s">
        <v>185</v>
      </c>
      <c r="D290" s="12">
        <v>42826</v>
      </c>
      <c r="E290" t="s">
        <v>2040</v>
      </c>
      <c r="F290" s="39">
        <v>275</v>
      </c>
    </row>
    <row r="291" spans="1:6" x14ac:dyDescent="0.25">
      <c r="A291" t="s">
        <v>4331</v>
      </c>
      <c r="B291" t="s">
        <v>3176</v>
      </c>
      <c r="C291" t="s">
        <v>185</v>
      </c>
      <c r="D291" s="12">
        <v>42826</v>
      </c>
      <c r="E291" t="s">
        <v>3177</v>
      </c>
      <c r="F291" s="39">
        <v>1141</v>
      </c>
    </row>
    <row r="292" spans="1:6" x14ac:dyDescent="0.25">
      <c r="A292" t="s">
        <v>4331</v>
      </c>
      <c r="B292" t="s">
        <v>3176</v>
      </c>
      <c r="C292" t="s">
        <v>185</v>
      </c>
      <c r="D292" s="12">
        <v>42827</v>
      </c>
      <c r="E292" t="s">
        <v>2047</v>
      </c>
      <c r="F292" s="39">
        <v>57</v>
      </c>
    </row>
    <row r="293" spans="1:6" x14ac:dyDescent="0.25">
      <c r="A293" t="s">
        <v>4331</v>
      </c>
      <c r="B293" t="s">
        <v>3176</v>
      </c>
      <c r="C293" t="s">
        <v>185</v>
      </c>
      <c r="D293" s="12">
        <v>42827</v>
      </c>
      <c r="E293" t="s">
        <v>2040</v>
      </c>
      <c r="F293" s="39">
        <v>275</v>
      </c>
    </row>
    <row r="294" spans="1:6" x14ac:dyDescent="0.25">
      <c r="A294" t="s">
        <v>4331</v>
      </c>
      <c r="B294" t="s">
        <v>3176</v>
      </c>
      <c r="C294" t="s">
        <v>185</v>
      </c>
      <c r="D294" s="12">
        <v>42828</v>
      </c>
      <c r="E294" t="s">
        <v>2040</v>
      </c>
      <c r="F294" s="39">
        <v>275</v>
      </c>
    </row>
    <row r="295" spans="1:6" x14ac:dyDescent="0.25">
      <c r="A295" t="s">
        <v>4331</v>
      </c>
      <c r="B295" t="s">
        <v>3176</v>
      </c>
      <c r="C295" t="s">
        <v>185</v>
      </c>
      <c r="D295" s="12">
        <v>42829</v>
      </c>
      <c r="E295" t="s">
        <v>2040</v>
      </c>
      <c r="F295" s="39">
        <v>275</v>
      </c>
    </row>
    <row r="296" spans="1:6" x14ac:dyDescent="0.25">
      <c r="A296" t="s">
        <v>4331</v>
      </c>
      <c r="B296" t="s">
        <v>3176</v>
      </c>
      <c r="C296" t="s">
        <v>185</v>
      </c>
      <c r="D296" s="12">
        <v>42829</v>
      </c>
      <c r="E296" t="s">
        <v>2047</v>
      </c>
      <c r="F296" s="39">
        <v>57</v>
      </c>
    </row>
    <row r="297" spans="1:6" x14ac:dyDescent="0.25">
      <c r="A297" t="s">
        <v>4331</v>
      </c>
      <c r="B297" t="s">
        <v>3176</v>
      </c>
      <c r="C297" t="s">
        <v>185</v>
      </c>
      <c r="D297" s="12" t="s">
        <v>3739</v>
      </c>
      <c r="E297" t="s">
        <v>2047</v>
      </c>
      <c r="F297" s="39">
        <v>25</v>
      </c>
    </row>
    <row r="298" spans="1:6" x14ac:dyDescent="0.25">
      <c r="A298" t="s">
        <v>4331</v>
      </c>
      <c r="B298" t="s">
        <v>3176</v>
      </c>
      <c r="C298" t="s">
        <v>185</v>
      </c>
      <c r="D298" s="12" t="s">
        <v>3794</v>
      </c>
      <c r="E298" t="s">
        <v>2047</v>
      </c>
      <c r="F298" s="39">
        <v>57</v>
      </c>
    </row>
    <row r="299" spans="1:6" x14ac:dyDescent="0.25">
      <c r="A299" t="s">
        <v>4331</v>
      </c>
      <c r="B299" t="s">
        <v>3176</v>
      </c>
      <c r="C299" t="s">
        <v>326</v>
      </c>
      <c r="D299" s="12" t="s">
        <v>3828</v>
      </c>
      <c r="E299" t="s">
        <v>2047</v>
      </c>
      <c r="F299" s="39">
        <v>18</v>
      </c>
    </row>
    <row r="300" spans="1:6" x14ac:dyDescent="0.25">
      <c r="A300" t="s">
        <v>4331</v>
      </c>
      <c r="B300" t="s">
        <v>3176</v>
      </c>
      <c r="C300" t="s">
        <v>1513</v>
      </c>
      <c r="D300" s="12">
        <v>42888</v>
      </c>
      <c r="E300" t="s">
        <v>2052</v>
      </c>
      <c r="F300" s="39">
        <v>5078</v>
      </c>
    </row>
    <row r="301" spans="1:6" x14ac:dyDescent="0.25">
      <c r="A301" t="s">
        <v>4331</v>
      </c>
      <c r="B301" t="s">
        <v>3176</v>
      </c>
      <c r="C301" t="s">
        <v>1513</v>
      </c>
      <c r="D301" s="12">
        <v>42888</v>
      </c>
      <c r="E301" t="s">
        <v>3180</v>
      </c>
      <c r="F301" s="39">
        <v>30</v>
      </c>
    </row>
    <row r="302" spans="1:6" x14ac:dyDescent="0.25">
      <c r="A302" t="s">
        <v>4331</v>
      </c>
      <c r="B302" t="s">
        <v>3176</v>
      </c>
      <c r="C302" t="s">
        <v>1513</v>
      </c>
      <c r="D302" s="12">
        <v>42888</v>
      </c>
      <c r="E302" t="s">
        <v>2047</v>
      </c>
      <c r="F302" s="39">
        <v>91</v>
      </c>
    </row>
    <row r="303" spans="1:6" x14ac:dyDescent="0.25">
      <c r="A303" t="s">
        <v>4331</v>
      </c>
      <c r="B303" t="s">
        <v>3176</v>
      </c>
      <c r="C303" t="s">
        <v>185</v>
      </c>
      <c r="D303" s="12">
        <v>42892</v>
      </c>
      <c r="E303" t="s">
        <v>3202</v>
      </c>
      <c r="F303" s="39">
        <v>82</v>
      </c>
    </row>
    <row r="304" spans="1:6" x14ac:dyDescent="0.25">
      <c r="A304" t="s">
        <v>4331</v>
      </c>
      <c r="B304" t="s">
        <v>3176</v>
      </c>
      <c r="C304" t="s">
        <v>185</v>
      </c>
      <c r="D304" s="12">
        <v>42927</v>
      </c>
      <c r="E304" t="s">
        <v>3183</v>
      </c>
      <c r="F304" s="39">
        <v>93</v>
      </c>
    </row>
    <row r="305" spans="1:6" x14ac:dyDescent="0.25">
      <c r="A305" t="s">
        <v>4331</v>
      </c>
      <c r="B305" t="s">
        <v>3176</v>
      </c>
      <c r="C305" t="s">
        <v>185</v>
      </c>
      <c r="D305" s="12">
        <v>42927</v>
      </c>
      <c r="E305" t="s">
        <v>3183</v>
      </c>
      <c r="F305" s="39">
        <v>70</v>
      </c>
    </row>
    <row r="306" spans="1:6" x14ac:dyDescent="0.25">
      <c r="A306" t="s">
        <v>4331</v>
      </c>
      <c r="B306" t="s">
        <v>3176</v>
      </c>
      <c r="C306" t="s">
        <v>185</v>
      </c>
      <c r="D306" s="12">
        <v>42948</v>
      </c>
      <c r="E306" t="s">
        <v>3183</v>
      </c>
      <c r="F306" s="39">
        <v>90</v>
      </c>
    </row>
    <row r="307" spans="1:6" x14ac:dyDescent="0.25">
      <c r="A307" t="s">
        <v>4331</v>
      </c>
      <c r="B307" t="s">
        <v>3176</v>
      </c>
      <c r="C307" t="s">
        <v>1242</v>
      </c>
      <c r="D307" s="12" t="s">
        <v>3829</v>
      </c>
      <c r="E307" t="s">
        <v>2042</v>
      </c>
      <c r="F307" s="39">
        <v>144</v>
      </c>
    </row>
    <row r="308" spans="1:6" x14ac:dyDescent="0.25">
      <c r="A308" t="s">
        <v>4331</v>
      </c>
      <c r="B308" t="s">
        <v>3176</v>
      </c>
      <c r="C308" t="s">
        <v>566</v>
      </c>
      <c r="D308" s="12">
        <v>43050</v>
      </c>
      <c r="E308" t="s">
        <v>2047</v>
      </c>
      <c r="F308" s="39">
        <v>154</v>
      </c>
    </row>
    <row r="309" spans="1:6" x14ac:dyDescent="0.25">
      <c r="A309" t="s">
        <v>4331</v>
      </c>
      <c r="B309" t="s">
        <v>3176</v>
      </c>
      <c r="C309" t="s">
        <v>856</v>
      </c>
      <c r="D309" s="12" t="s">
        <v>3830</v>
      </c>
      <c r="E309" t="s">
        <v>3183</v>
      </c>
      <c r="F309" s="39">
        <v>299</v>
      </c>
    </row>
    <row r="310" spans="1:6" x14ac:dyDescent="0.25">
      <c r="A310" t="s">
        <v>4331</v>
      </c>
      <c r="B310" t="s">
        <v>3176</v>
      </c>
      <c r="C310" t="s">
        <v>856</v>
      </c>
      <c r="D310" s="12" t="s">
        <v>3830</v>
      </c>
      <c r="E310" t="s">
        <v>3302</v>
      </c>
      <c r="F310" s="39">
        <v>2511</v>
      </c>
    </row>
    <row r="311" spans="1:6" x14ac:dyDescent="0.25">
      <c r="A311" t="s">
        <v>4331</v>
      </c>
      <c r="B311" t="s">
        <v>3176</v>
      </c>
      <c r="C311" t="s">
        <v>326</v>
      </c>
      <c r="D311" s="12" t="s">
        <v>3831</v>
      </c>
      <c r="E311" t="s">
        <v>2052</v>
      </c>
      <c r="F311" s="39">
        <v>76</v>
      </c>
    </row>
    <row r="312" spans="1:6" x14ac:dyDescent="0.25">
      <c r="A312" t="s">
        <v>4331</v>
      </c>
      <c r="B312" t="s">
        <v>3176</v>
      </c>
      <c r="C312" t="s">
        <v>326</v>
      </c>
      <c r="D312" s="12" t="s">
        <v>3832</v>
      </c>
      <c r="E312" t="s">
        <v>2047</v>
      </c>
      <c r="F312" s="39">
        <v>10</v>
      </c>
    </row>
    <row r="313" spans="1:6" x14ac:dyDescent="0.25">
      <c r="A313" t="s">
        <v>4331</v>
      </c>
      <c r="B313" t="s">
        <v>3176</v>
      </c>
      <c r="C313" t="s">
        <v>185</v>
      </c>
      <c r="D313" s="12" t="s">
        <v>3833</v>
      </c>
      <c r="E313" t="s">
        <v>3183</v>
      </c>
      <c r="F313" s="39">
        <v>58</v>
      </c>
    </row>
    <row r="314" spans="1:6" x14ac:dyDescent="0.25">
      <c r="A314" t="s">
        <v>4331</v>
      </c>
      <c r="B314" t="s">
        <v>3176</v>
      </c>
      <c r="C314" t="s">
        <v>185</v>
      </c>
      <c r="D314" s="12" t="s">
        <v>3834</v>
      </c>
      <c r="E314" t="s">
        <v>3183</v>
      </c>
      <c r="F314" s="39">
        <v>12</v>
      </c>
    </row>
    <row r="315" spans="1:6" x14ac:dyDescent="0.25">
      <c r="A315" t="s">
        <v>4332</v>
      </c>
      <c r="B315" t="s">
        <v>3176</v>
      </c>
      <c r="C315" t="s">
        <v>1242</v>
      </c>
      <c r="D315" s="12" t="s">
        <v>3835</v>
      </c>
      <c r="E315" t="s">
        <v>2671</v>
      </c>
      <c r="F315" s="39">
        <v>800</v>
      </c>
    </row>
    <row r="316" spans="1:6" x14ac:dyDescent="0.25">
      <c r="A316" t="s">
        <v>4332</v>
      </c>
      <c r="B316" t="s">
        <v>3176</v>
      </c>
      <c r="C316" t="s">
        <v>1242</v>
      </c>
      <c r="D316" s="12" t="s">
        <v>3836</v>
      </c>
      <c r="E316" t="s">
        <v>3179</v>
      </c>
      <c r="F316" s="39">
        <v>750</v>
      </c>
    </row>
    <row r="317" spans="1:6" x14ac:dyDescent="0.25">
      <c r="A317" t="s">
        <v>4332</v>
      </c>
      <c r="B317" t="s">
        <v>3176</v>
      </c>
      <c r="C317" t="s">
        <v>1242</v>
      </c>
      <c r="D317" s="12" t="s">
        <v>3836</v>
      </c>
      <c r="E317" t="s">
        <v>3178</v>
      </c>
      <c r="F317" s="39">
        <v>77</v>
      </c>
    </row>
    <row r="318" spans="1:6" x14ac:dyDescent="0.25">
      <c r="A318" t="s">
        <v>4332</v>
      </c>
      <c r="B318" t="s">
        <v>3176</v>
      </c>
      <c r="C318" t="s">
        <v>1242</v>
      </c>
      <c r="D318" s="12" t="s">
        <v>3836</v>
      </c>
      <c r="E318" t="s">
        <v>2045</v>
      </c>
      <c r="F318" s="39">
        <v>775</v>
      </c>
    </row>
    <row r="319" spans="1:6" x14ac:dyDescent="0.25">
      <c r="A319" t="s">
        <v>4332</v>
      </c>
      <c r="B319" t="s">
        <v>3176</v>
      </c>
      <c r="C319" t="s">
        <v>1000</v>
      </c>
      <c r="D319" s="12" t="s">
        <v>3837</v>
      </c>
      <c r="E319" t="s">
        <v>3183</v>
      </c>
      <c r="F319" s="39">
        <v>436</v>
      </c>
    </row>
    <row r="320" spans="1:6" x14ac:dyDescent="0.25">
      <c r="A320" t="s">
        <v>4332</v>
      </c>
      <c r="B320" t="s">
        <v>3176</v>
      </c>
      <c r="C320" t="s">
        <v>1000</v>
      </c>
      <c r="D320" s="12" t="s">
        <v>3837</v>
      </c>
      <c r="E320" t="s">
        <v>3183</v>
      </c>
      <c r="F320" s="39">
        <v>172</v>
      </c>
    </row>
    <row r="321" spans="1:6" x14ac:dyDescent="0.25">
      <c r="A321" t="s">
        <v>4332</v>
      </c>
      <c r="B321" t="s">
        <v>3176</v>
      </c>
      <c r="C321" t="s">
        <v>1000</v>
      </c>
      <c r="D321" s="12" t="s">
        <v>3837</v>
      </c>
      <c r="E321" t="s">
        <v>3178</v>
      </c>
      <c r="F321" s="39">
        <v>60</v>
      </c>
    </row>
    <row r="322" spans="1:6" x14ac:dyDescent="0.25">
      <c r="A322" t="s">
        <v>4332</v>
      </c>
      <c r="B322" t="s">
        <v>3176</v>
      </c>
      <c r="C322" t="s">
        <v>1000</v>
      </c>
      <c r="D322" s="12" t="s">
        <v>3837</v>
      </c>
      <c r="E322" t="s">
        <v>2279</v>
      </c>
      <c r="F322" s="39">
        <v>699</v>
      </c>
    </row>
    <row r="323" spans="1:6" x14ac:dyDescent="0.25">
      <c r="A323" t="s">
        <v>4332</v>
      </c>
      <c r="B323" t="s">
        <v>3176</v>
      </c>
      <c r="C323" t="s">
        <v>1000</v>
      </c>
      <c r="D323" s="12" t="s">
        <v>3837</v>
      </c>
      <c r="E323" t="s">
        <v>2039</v>
      </c>
      <c r="F323" s="39">
        <v>226</v>
      </c>
    </row>
    <row r="324" spans="1:6" x14ac:dyDescent="0.25">
      <c r="A324" t="s">
        <v>4332</v>
      </c>
      <c r="B324" t="s">
        <v>3176</v>
      </c>
      <c r="C324" t="s">
        <v>1000</v>
      </c>
      <c r="D324" s="12" t="s">
        <v>3838</v>
      </c>
      <c r="E324" t="s">
        <v>2039</v>
      </c>
      <c r="F324" s="39">
        <v>226</v>
      </c>
    </row>
    <row r="325" spans="1:6" x14ac:dyDescent="0.25">
      <c r="A325" t="s">
        <v>4332</v>
      </c>
      <c r="B325" t="s">
        <v>3176</v>
      </c>
      <c r="C325" t="s">
        <v>1000</v>
      </c>
      <c r="D325" s="12" t="s">
        <v>3838</v>
      </c>
      <c r="E325" t="s">
        <v>3178</v>
      </c>
      <c r="F325" s="39">
        <v>50</v>
      </c>
    </row>
    <row r="326" spans="1:6" x14ac:dyDescent="0.25">
      <c r="A326" t="s">
        <v>4332</v>
      </c>
      <c r="B326" t="s">
        <v>3176</v>
      </c>
      <c r="C326" t="s">
        <v>1000</v>
      </c>
      <c r="D326" s="12" t="s">
        <v>3839</v>
      </c>
      <c r="E326" t="s">
        <v>2039</v>
      </c>
      <c r="F326" s="39">
        <v>226</v>
      </c>
    </row>
    <row r="327" spans="1:6" x14ac:dyDescent="0.25">
      <c r="A327" t="s">
        <v>4332</v>
      </c>
      <c r="B327" t="s">
        <v>3176</v>
      </c>
      <c r="C327" t="s">
        <v>1000</v>
      </c>
      <c r="D327" s="12" t="s">
        <v>3839</v>
      </c>
      <c r="E327" t="s">
        <v>3178</v>
      </c>
      <c r="F327" s="39">
        <v>49</v>
      </c>
    </row>
    <row r="328" spans="1:6" x14ac:dyDescent="0.25">
      <c r="A328" t="s">
        <v>4332</v>
      </c>
      <c r="B328" t="s">
        <v>3176</v>
      </c>
      <c r="C328" t="s">
        <v>1000</v>
      </c>
      <c r="D328" s="12" t="s">
        <v>3840</v>
      </c>
      <c r="E328" t="s">
        <v>2039</v>
      </c>
      <c r="F328" s="39">
        <v>226</v>
      </c>
    </row>
    <row r="329" spans="1:6" x14ac:dyDescent="0.25">
      <c r="A329" t="s">
        <v>4332</v>
      </c>
      <c r="B329" t="s">
        <v>3176</v>
      </c>
      <c r="C329" t="s">
        <v>1513</v>
      </c>
      <c r="D329" s="12">
        <v>41734</v>
      </c>
      <c r="E329" t="s">
        <v>2052</v>
      </c>
      <c r="F329" s="39">
        <v>5406</v>
      </c>
    </row>
    <row r="330" spans="1:6" x14ac:dyDescent="0.25">
      <c r="A330" t="s">
        <v>4332</v>
      </c>
      <c r="B330" t="s">
        <v>3176</v>
      </c>
      <c r="C330" t="s">
        <v>1513</v>
      </c>
      <c r="D330" s="12">
        <v>41734</v>
      </c>
      <c r="E330" t="s">
        <v>2047</v>
      </c>
      <c r="F330" s="39">
        <v>20</v>
      </c>
    </row>
    <row r="331" spans="1:6" x14ac:dyDescent="0.25">
      <c r="A331" t="s">
        <v>4332</v>
      </c>
      <c r="B331" t="s">
        <v>3176</v>
      </c>
      <c r="C331" t="s">
        <v>1513</v>
      </c>
      <c r="D331" s="12">
        <v>41734</v>
      </c>
      <c r="E331" t="s">
        <v>3177</v>
      </c>
      <c r="F331" s="39">
        <v>750</v>
      </c>
    </row>
    <row r="332" spans="1:6" x14ac:dyDescent="0.25">
      <c r="A332" t="s">
        <v>4332</v>
      </c>
      <c r="B332" t="s">
        <v>3176</v>
      </c>
      <c r="C332" t="s">
        <v>1513</v>
      </c>
      <c r="D332" s="12">
        <v>41734</v>
      </c>
      <c r="E332" t="s">
        <v>3180</v>
      </c>
      <c r="F332" s="39">
        <v>270</v>
      </c>
    </row>
    <row r="333" spans="1:6" x14ac:dyDescent="0.25">
      <c r="A333" t="s">
        <v>4332</v>
      </c>
      <c r="B333" t="s">
        <v>3176</v>
      </c>
      <c r="C333" t="s">
        <v>1513</v>
      </c>
      <c r="D333" s="12">
        <v>41735</v>
      </c>
      <c r="E333" t="s">
        <v>2052</v>
      </c>
      <c r="F333" s="39">
        <v>22</v>
      </c>
    </row>
    <row r="334" spans="1:6" x14ac:dyDescent="0.25">
      <c r="A334" t="s">
        <v>4332</v>
      </c>
      <c r="B334" t="s">
        <v>3176</v>
      </c>
      <c r="C334" t="s">
        <v>1513</v>
      </c>
      <c r="D334" s="12">
        <v>41735</v>
      </c>
      <c r="E334" t="s">
        <v>3180</v>
      </c>
      <c r="F334" s="39">
        <v>270</v>
      </c>
    </row>
    <row r="335" spans="1:6" x14ac:dyDescent="0.25">
      <c r="A335" t="s">
        <v>4332</v>
      </c>
      <c r="B335" t="s">
        <v>3176</v>
      </c>
      <c r="C335" t="s">
        <v>1513</v>
      </c>
      <c r="D335" s="12">
        <v>41735</v>
      </c>
      <c r="E335" t="s">
        <v>2047</v>
      </c>
      <c r="F335" s="39">
        <v>64</v>
      </c>
    </row>
    <row r="336" spans="1:6" x14ac:dyDescent="0.25">
      <c r="A336" t="s">
        <v>4332</v>
      </c>
      <c r="B336" t="s">
        <v>3176</v>
      </c>
      <c r="C336" t="s">
        <v>1513</v>
      </c>
      <c r="D336" s="12">
        <v>41736</v>
      </c>
      <c r="E336" t="s">
        <v>3180</v>
      </c>
      <c r="F336" s="39">
        <v>270</v>
      </c>
    </row>
    <row r="337" spans="1:6" x14ac:dyDescent="0.25">
      <c r="A337" t="s">
        <v>4332</v>
      </c>
      <c r="B337" t="s">
        <v>3176</v>
      </c>
      <c r="C337" t="s">
        <v>1513</v>
      </c>
      <c r="D337" s="12">
        <v>41737</v>
      </c>
      <c r="E337" t="s">
        <v>3180</v>
      </c>
      <c r="F337" s="39">
        <v>270</v>
      </c>
    </row>
    <row r="338" spans="1:6" x14ac:dyDescent="0.25">
      <c r="A338" t="s">
        <v>4332</v>
      </c>
      <c r="B338" t="s">
        <v>3176</v>
      </c>
      <c r="C338" t="s">
        <v>1513</v>
      </c>
      <c r="D338" s="12">
        <v>41737</v>
      </c>
      <c r="E338" t="s">
        <v>2047</v>
      </c>
      <c r="F338" s="39">
        <v>57</v>
      </c>
    </row>
    <row r="339" spans="1:6" x14ac:dyDescent="0.25">
      <c r="A339" t="s">
        <v>4332</v>
      </c>
      <c r="B339" t="s">
        <v>3176</v>
      </c>
      <c r="C339" t="s">
        <v>1513</v>
      </c>
      <c r="D339" s="12">
        <v>41738</v>
      </c>
      <c r="E339" t="s">
        <v>3180</v>
      </c>
      <c r="F339" s="39">
        <v>270</v>
      </c>
    </row>
    <row r="340" spans="1:6" x14ac:dyDescent="0.25">
      <c r="A340" t="s">
        <v>4332</v>
      </c>
      <c r="B340" t="s">
        <v>3176</v>
      </c>
      <c r="C340" t="s">
        <v>1550</v>
      </c>
      <c r="D340" s="12">
        <v>41856</v>
      </c>
      <c r="E340" t="s">
        <v>2076</v>
      </c>
      <c r="F340" s="39">
        <v>10335</v>
      </c>
    </row>
    <row r="341" spans="1:6" x14ac:dyDescent="0.25">
      <c r="A341" t="s">
        <v>4332</v>
      </c>
      <c r="B341" t="s">
        <v>3176</v>
      </c>
      <c r="C341" t="s">
        <v>1000</v>
      </c>
      <c r="D341" s="12">
        <v>42191</v>
      </c>
      <c r="E341" t="s">
        <v>3183</v>
      </c>
      <c r="F341" s="39">
        <v>2499</v>
      </c>
    </row>
    <row r="342" spans="1:6" x14ac:dyDescent="0.25">
      <c r="A342" t="s">
        <v>4332</v>
      </c>
      <c r="B342" t="s">
        <v>3176</v>
      </c>
      <c r="C342" t="s">
        <v>1000</v>
      </c>
      <c r="D342" s="12">
        <v>42191</v>
      </c>
      <c r="E342" t="s">
        <v>3178</v>
      </c>
      <c r="F342" s="39">
        <v>287</v>
      </c>
    </row>
    <row r="343" spans="1:6" x14ac:dyDescent="0.25">
      <c r="A343" t="s">
        <v>4332</v>
      </c>
      <c r="B343" t="s">
        <v>3176</v>
      </c>
      <c r="C343" t="s">
        <v>1000</v>
      </c>
      <c r="D343" s="12">
        <v>42191</v>
      </c>
      <c r="E343" t="s">
        <v>2039</v>
      </c>
      <c r="F343" s="39">
        <v>1228</v>
      </c>
    </row>
    <row r="344" spans="1:6" x14ac:dyDescent="0.25">
      <c r="A344" t="s">
        <v>4332</v>
      </c>
      <c r="B344" t="s">
        <v>3176</v>
      </c>
      <c r="C344" t="s">
        <v>1000</v>
      </c>
      <c r="D344" s="12">
        <v>42191</v>
      </c>
      <c r="E344" t="s">
        <v>2045</v>
      </c>
      <c r="F344" s="39">
        <v>473</v>
      </c>
    </row>
    <row r="345" spans="1:6" x14ac:dyDescent="0.25">
      <c r="A345" t="s">
        <v>4332</v>
      </c>
      <c r="B345" t="s">
        <v>3176</v>
      </c>
      <c r="C345" t="s">
        <v>1242</v>
      </c>
      <c r="D345" s="12" t="s">
        <v>3841</v>
      </c>
      <c r="E345" t="s">
        <v>2671</v>
      </c>
      <c r="F345" s="39">
        <v>875</v>
      </c>
    </row>
    <row r="346" spans="1:6" x14ac:dyDescent="0.25">
      <c r="A346" t="s">
        <v>4332</v>
      </c>
      <c r="B346" t="s">
        <v>3176</v>
      </c>
      <c r="C346" t="s">
        <v>840</v>
      </c>
      <c r="D346" s="12">
        <v>42313</v>
      </c>
      <c r="E346" t="s">
        <v>3178</v>
      </c>
      <c r="F346" s="39">
        <v>21</v>
      </c>
    </row>
    <row r="347" spans="1:6" x14ac:dyDescent="0.25">
      <c r="A347" t="s">
        <v>4332</v>
      </c>
      <c r="B347" t="s">
        <v>3176</v>
      </c>
      <c r="C347" t="s">
        <v>1000</v>
      </c>
      <c r="D347" s="12">
        <v>42349</v>
      </c>
      <c r="E347" t="s">
        <v>3178</v>
      </c>
      <c r="F347" s="39">
        <v>80</v>
      </c>
    </row>
    <row r="348" spans="1:6" x14ac:dyDescent="0.25">
      <c r="A348" t="s">
        <v>4332</v>
      </c>
      <c r="B348" t="s">
        <v>3176</v>
      </c>
      <c r="C348" t="s">
        <v>1242</v>
      </c>
      <c r="D348" s="12" t="s">
        <v>3842</v>
      </c>
      <c r="E348" t="s">
        <v>3178</v>
      </c>
      <c r="F348" s="39">
        <v>13</v>
      </c>
    </row>
    <row r="349" spans="1:6" x14ac:dyDescent="0.25">
      <c r="A349" t="s">
        <v>4332</v>
      </c>
      <c r="B349" t="s">
        <v>3176</v>
      </c>
      <c r="C349" t="s">
        <v>1242</v>
      </c>
      <c r="D349" s="12">
        <v>42461</v>
      </c>
      <c r="E349" t="s">
        <v>3178</v>
      </c>
      <c r="F349" s="39">
        <v>30</v>
      </c>
    </row>
    <row r="350" spans="1:6" x14ac:dyDescent="0.25">
      <c r="A350" t="s">
        <v>4332</v>
      </c>
      <c r="B350" t="s">
        <v>3176</v>
      </c>
      <c r="C350" t="s">
        <v>1242</v>
      </c>
      <c r="D350" s="12">
        <v>42471</v>
      </c>
      <c r="E350" t="s">
        <v>3178</v>
      </c>
      <c r="F350" s="39">
        <v>19</v>
      </c>
    </row>
    <row r="351" spans="1:6" x14ac:dyDescent="0.25">
      <c r="A351" t="s">
        <v>4332</v>
      </c>
      <c r="B351" t="s">
        <v>3176</v>
      </c>
      <c r="C351" t="s">
        <v>1242</v>
      </c>
      <c r="D351" s="12">
        <v>42471</v>
      </c>
      <c r="E351" t="s">
        <v>3178</v>
      </c>
      <c r="F351" s="39">
        <v>66</v>
      </c>
    </row>
    <row r="352" spans="1:6" x14ac:dyDescent="0.25">
      <c r="A352" t="s">
        <v>4332</v>
      </c>
      <c r="B352" t="s">
        <v>3176</v>
      </c>
      <c r="C352" t="s">
        <v>24</v>
      </c>
      <c r="D352" s="12">
        <v>42523</v>
      </c>
      <c r="E352" t="s">
        <v>3183</v>
      </c>
      <c r="F352" s="39">
        <v>6133</v>
      </c>
    </row>
    <row r="353" spans="1:6" x14ac:dyDescent="0.25">
      <c r="A353" t="s">
        <v>4332</v>
      </c>
      <c r="B353" t="s">
        <v>3176</v>
      </c>
      <c r="C353" t="s">
        <v>24</v>
      </c>
      <c r="D353" s="12">
        <v>42523</v>
      </c>
      <c r="E353" t="s">
        <v>2039</v>
      </c>
      <c r="F353" s="39">
        <v>278</v>
      </c>
    </row>
    <row r="354" spans="1:6" x14ac:dyDescent="0.25">
      <c r="A354" t="s">
        <v>4332</v>
      </c>
      <c r="B354" t="s">
        <v>3176</v>
      </c>
      <c r="C354" t="s">
        <v>24</v>
      </c>
      <c r="D354" s="12">
        <v>42524</v>
      </c>
      <c r="E354" t="s">
        <v>2045</v>
      </c>
      <c r="F354" s="39">
        <v>713</v>
      </c>
    </row>
    <row r="355" spans="1:6" x14ac:dyDescent="0.25">
      <c r="A355" t="s">
        <v>4332</v>
      </c>
      <c r="B355" t="s">
        <v>3176</v>
      </c>
      <c r="C355" t="s">
        <v>24</v>
      </c>
      <c r="D355" s="12">
        <v>42524</v>
      </c>
      <c r="E355" t="s">
        <v>2039</v>
      </c>
      <c r="F355" s="39">
        <v>278</v>
      </c>
    </row>
    <row r="356" spans="1:6" x14ac:dyDescent="0.25">
      <c r="A356" t="s">
        <v>4332</v>
      </c>
      <c r="B356" t="s">
        <v>3176</v>
      </c>
      <c r="C356" t="s">
        <v>3182</v>
      </c>
      <c r="D356" s="12">
        <v>42524</v>
      </c>
      <c r="E356" t="s">
        <v>2047</v>
      </c>
      <c r="F356" s="39">
        <v>92</v>
      </c>
    </row>
    <row r="357" spans="1:6" x14ac:dyDescent="0.25">
      <c r="A357" t="s">
        <v>4332</v>
      </c>
      <c r="B357" t="s">
        <v>3176</v>
      </c>
      <c r="C357" t="s">
        <v>24</v>
      </c>
      <c r="D357" s="12">
        <v>42525</v>
      </c>
      <c r="E357" t="s">
        <v>2039</v>
      </c>
      <c r="F357" s="39">
        <v>278</v>
      </c>
    </row>
    <row r="358" spans="1:6" x14ac:dyDescent="0.25">
      <c r="A358" t="s">
        <v>4332</v>
      </c>
      <c r="B358" t="s">
        <v>3176</v>
      </c>
      <c r="C358" t="s">
        <v>24</v>
      </c>
      <c r="D358" s="12">
        <v>42525</v>
      </c>
      <c r="E358" t="s">
        <v>3178</v>
      </c>
      <c r="F358" s="39">
        <v>40</v>
      </c>
    </row>
    <row r="359" spans="1:6" x14ac:dyDescent="0.25">
      <c r="A359" t="s">
        <v>4332</v>
      </c>
      <c r="B359" t="s">
        <v>3176</v>
      </c>
      <c r="C359" t="s">
        <v>24</v>
      </c>
      <c r="D359" s="12">
        <v>42526</v>
      </c>
      <c r="E359" t="s">
        <v>2039</v>
      </c>
      <c r="F359" s="39">
        <v>258</v>
      </c>
    </row>
    <row r="360" spans="1:6" x14ac:dyDescent="0.25">
      <c r="A360" t="s">
        <v>4332</v>
      </c>
      <c r="B360" t="s">
        <v>3176</v>
      </c>
      <c r="C360" t="s">
        <v>24</v>
      </c>
      <c r="D360" s="12">
        <v>42527</v>
      </c>
      <c r="E360" t="s">
        <v>3183</v>
      </c>
      <c r="F360" s="39">
        <v>48</v>
      </c>
    </row>
    <row r="361" spans="1:6" x14ac:dyDescent="0.25">
      <c r="A361" t="s">
        <v>4332</v>
      </c>
      <c r="B361" t="s">
        <v>3176</v>
      </c>
      <c r="C361" t="s">
        <v>24</v>
      </c>
      <c r="D361" s="12">
        <v>42527</v>
      </c>
      <c r="E361" t="s">
        <v>3178</v>
      </c>
      <c r="F361" s="39">
        <v>19</v>
      </c>
    </row>
    <row r="362" spans="1:6" x14ac:dyDescent="0.25">
      <c r="A362" t="s">
        <v>4332</v>
      </c>
      <c r="B362" t="s">
        <v>3176</v>
      </c>
      <c r="C362" t="s">
        <v>1242</v>
      </c>
      <c r="D362" s="12" t="s">
        <v>3843</v>
      </c>
      <c r="E362" t="s">
        <v>2671</v>
      </c>
      <c r="F362" s="39">
        <v>1050</v>
      </c>
    </row>
    <row r="363" spans="1:6" x14ac:dyDescent="0.25">
      <c r="A363" t="s">
        <v>4332</v>
      </c>
      <c r="B363" t="s">
        <v>3176</v>
      </c>
      <c r="C363" t="s">
        <v>1000</v>
      </c>
      <c r="D363" s="12">
        <v>42652</v>
      </c>
      <c r="E363" t="s">
        <v>3178</v>
      </c>
      <c r="F363" s="39">
        <v>53</v>
      </c>
    </row>
    <row r="364" spans="1:6" x14ac:dyDescent="0.25">
      <c r="A364" t="s">
        <v>4332</v>
      </c>
      <c r="B364" t="s">
        <v>3176</v>
      </c>
      <c r="C364" t="s">
        <v>326</v>
      </c>
      <c r="D364" s="12" t="s">
        <v>3825</v>
      </c>
      <c r="E364" t="s">
        <v>2040</v>
      </c>
      <c r="F364" s="39">
        <v>159</v>
      </c>
    </row>
    <row r="365" spans="1:6" x14ac:dyDescent="0.25">
      <c r="A365" t="s">
        <v>4332</v>
      </c>
      <c r="B365" t="s">
        <v>3176</v>
      </c>
      <c r="C365" t="s">
        <v>326</v>
      </c>
      <c r="D365" s="12" t="s">
        <v>3825</v>
      </c>
      <c r="E365" t="s">
        <v>2052</v>
      </c>
      <c r="F365" s="39">
        <v>1209</v>
      </c>
    </row>
    <row r="366" spans="1:6" x14ac:dyDescent="0.25">
      <c r="A366" t="s">
        <v>4332</v>
      </c>
      <c r="B366" t="s">
        <v>3176</v>
      </c>
      <c r="C366" t="s">
        <v>326</v>
      </c>
      <c r="D366" s="12" t="s">
        <v>3825</v>
      </c>
      <c r="E366" t="s">
        <v>2047</v>
      </c>
      <c r="F366" s="39">
        <v>60</v>
      </c>
    </row>
    <row r="367" spans="1:6" x14ac:dyDescent="0.25">
      <c r="A367" t="s">
        <v>4332</v>
      </c>
      <c r="B367" t="s">
        <v>3176</v>
      </c>
      <c r="C367" t="s">
        <v>326</v>
      </c>
      <c r="D367" s="12" t="s">
        <v>3826</v>
      </c>
      <c r="E367" t="s">
        <v>2047</v>
      </c>
      <c r="F367" s="39">
        <v>29</v>
      </c>
    </row>
    <row r="368" spans="1:6" x14ac:dyDescent="0.25">
      <c r="A368" t="s">
        <v>4332</v>
      </c>
      <c r="B368" t="s">
        <v>3176</v>
      </c>
      <c r="C368" t="s">
        <v>185</v>
      </c>
      <c r="D368" s="12" t="s">
        <v>3739</v>
      </c>
      <c r="E368" t="s">
        <v>2047</v>
      </c>
      <c r="F368" s="39">
        <v>25</v>
      </c>
    </row>
    <row r="369" spans="1:6" x14ac:dyDescent="0.25">
      <c r="A369" t="s">
        <v>4332</v>
      </c>
      <c r="B369" t="s">
        <v>3176</v>
      </c>
      <c r="C369" t="s">
        <v>326</v>
      </c>
      <c r="D369" s="12" t="s">
        <v>3844</v>
      </c>
      <c r="E369" t="s">
        <v>2052</v>
      </c>
      <c r="F369" s="39">
        <v>56</v>
      </c>
    </row>
    <row r="370" spans="1:6" x14ac:dyDescent="0.25">
      <c r="A370" t="s">
        <v>4332</v>
      </c>
      <c r="B370" t="s">
        <v>3176</v>
      </c>
      <c r="C370" t="s">
        <v>24</v>
      </c>
      <c r="D370" s="12">
        <v>42923</v>
      </c>
      <c r="E370" t="s">
        <v>3178</v>
      </c>
      <c r="F370" s="39">
        <v>28</v>
      </c>
    </row>
    <row r="371" spans="1:6" x14ac:dyDescent="0.25">
      <c r="A371" t="s">
        <v>4332</v>
      </c>
      <c r="B371" t="s">
        <v>3176</v>
      </c>
      <c r="C371" t="s">
        <v>1000</v>
      </c>
      <c r="D371" s="12">
        <v>42986</v>
      </c>
      <c r="E371" t="s">
        <v>3178</v>
      </c>
      <c r="F371" s="39">
        <v>26</v>
      </c>
    </row>
    <row r="372" spans="1:6" x14ac:dyDescent="0.25">
      <c r="A372" t="s">
        <v>4332</v>
      </c>
      <c r="B372" t="s">
        <v>3176</v>
      </c>
      <c r="C372" t="s">
        <v>2695</v>
      </c>
      <c r="D372" s="12" t="s">
        <v>3845</v>
      </c>
      <c r="E372" t="s">
        <v>3178</v>
      </c>
      <c r="F372" s="39">
        <v>60</v>
      </c>
    </row>
    <row r="373" spans="1:6" x14ac:dyDescent="0.25">
      <c r="A373" t="s">
        <v>4333</v>
      </c>
      <c r="B373" t="s">
        <v>3176</v>
      </c>
      <c r="C373" t="s">
        <v>1170</v>
      </c>
      <c r="D373" s="12" t="s">
        <v>3846</v>
      </c>
      <c r="E373" t="s">
        <v>2029</v>
      </c>
      <c r="F373" s="39">
        <v>30</v>
      </c>
    </row>
    <row r="374" spans="1:6" x14ac:dyDescent="0.25">
      <c r="A374" t="s">
        <v>4333</v>
      </c>
      <c r="B374" t="s">
        <v>3176</v>
      </c>
      <c r="C374" t="s">
        <v>878</v>
      </c>
      <c r="D374" s="12">
        <v>41739</v>
      </c>
      <c r="E374" t="s">
        <v>2042</v>
      </c>
      <c r="F374" s="39">
        <v>113</v>
      </c>
    </row>
    <row r="375" spans="1:6" x14ac:dyDescent="0.25">
      <c r="A375" t="s">
        <v>4333</v>
      </c>
      <c r="B375" t="s">
        <v>3176</v>
      </c>
      <c r="C375" t="s">
        <v>1282</v>
      </c>
      <c r="D375" s="12" t="s">
        <v>3847</v>
      </c>
      <c r="E375" t="s">
        <v>2047</v>
      </c>
      <c r="F375" s="39">
        <v>69</v>
      </c>
    </row>
    <row r="376" spans="1:6" x14ac:dyDescent="0.25">
      <c r="A376" t="s">
        <v>4333</v>
      </c>
      <c r="B376" t="s">
        <v>3176</v>
      </c>
      <c r="C376" t="s">
        <v>1282</v>
      </c>
      <c r="D376" s="12" t="s">
        <v>3847</v>
      </c>
      <c r="E376" t="s">
        <v>3408</v>
      </c>
      <c r="F376" s="39">
        <v>69</v>
      </c>
    </row>
    <row r="377" spans="1:6" x14ac:dyDescent="0.25">
      <c r="A377" t="s">
        <v>4333</v>
      </c>
      <c r="B377" t="s">
        <v>3176</v>
      </c>
      <c r="C377" t="s">
        <v>1399</v>
      </c>
      <c r="D377" s="12" t="s">
        <v>3848</v>
      </c>
      <c r="E377" t="s">
        <v>2047</v>
      </c>
      <c r="F377" s="39">
        <v>12</v>
      </c>
    </row>
    <row r="378" spans="1:6" x14ac:dyDescent="0.25">
      <c r="A378" t="s">
        <v>4333</v>
      </c>
      <c r="B378" t="s">
        <v>3176</v>
      </c>
      <c r="C378" t="s">
        <v>812</v>
      </c>
      <c r="D378" s="12" t="s">
        <v>3849</v>
      </c>
      <c r="E378" t="s">
        <v>2029</v>
      </c>
      <c r="F378" s="39">
        <v>32</v>
      </c>
    </row>
    <row r="379" spans="1:6" x14ac:dyDescent="0.25">
      <c r="A379" t="s">
        <v>4333</v>
      </c>
      <c r="B379" t="s">
        <v>3176</v>
      </c>
      <c r="C379" t="s">
        <v>1513</v>
      </c>
      <c r="D379" s="12" t="s">
        <v>3850</v>
      </c>
      <c r="E379" t="s">
        <v>2047</v>
      </c>
      <c r="F379" s="39">
        <v>64</v>
      </c>
    </row>
    <row r="380" spans="1:6" x14ac:dyDescent="0.25">
      <c r="A380" t="s">
        <v>4333</v>
      </c>
      <c r="B380" t="s">
        <v>3176</v>
      </c>
      <c r="C380" t="s">
        <v>1513</v>
      </c>
      <c r="D380" s="12" t="s">
        <v>3851</v>
      </c>
      <c r="E380" t="s">
        <v>2052</v>
      </c>
      <c r="F380" s="39">
        <v>211</v>
      </c>
    </row>
    <row r="381" spans="1:6" x14ac:dyDescent="0.25">
      <c r="A381" t="s">
        <v>4333</v>
      </c>
      <c r="B381" t="s">
        <v>3176</v>
      </c>
      <c r="C381" t="s">
        <v>1513</v>
      </c>
      <c r="D381" s="12" t="s">
        <v>3851</v>
      </c>
      <c r="E381" t="s">
        <v>2047</v>
      </c>
      <c r="F381" s="39">
        <v>50</v>
      </c>
    </row>
    <row r="382" spans="1:6" x14ac:dyDescent="0.25">
      <c r="A382" t="s">
        <v>4333</v>
      </c>
      <c r="B382" t="s">
        <v>3176</v>
      </c>
      <c r="C382" t="s">
        <v>1513</v>
      </c>
      <c r="D382" s="12" t="s">
        <v>3851</v>
      </c>
      <c r="E382" t="s">
        <v>3180</v>
      </c>
      <c r="F382" s="39">
        <v>147</v>
      </c>
    </row>
    <row r="383" spans="1:6" x14ac:dyDescent="0.25">
      <c r="A383" t="s">
        <v>4333</v>
      </c>
      <c r="B383" t="s">
        <v>3176</v>
      </c>
      <c r="C383" t="s">
        <v>1282</v>
      </c>
      <c r="D383" s="12" t="s">
        <v>3852</v>
      </c>
      <c r="E383" t="s">
        <v>3409</v>
      </c>
      <c r="F383" s="39">
        <v>360</v>
      </c>
    </row>
    <row r="384" spans="1:6" x14ac:dyDescent="0.25">
      <c r="A384" t="s">
        <v>4333</v>
      </c>
      <c r="B384" t="s">
        <v>3176</v>
      </c>
      <c r="C384" t="s">
        <v>1282</v>
      </c>
      <c r="D384" s="12" t="s">
        <v>3852</v>
      </c>
      <c r="E384" t="s">
        <v>2939</v>
      </c>
      <c r="F384" s="39">
        <v>40</v>
      </c>
    </row>
    <row r="385" spans="1:6" x14ac:dyDescent="0.25">
      <c r="A385" t="s">
        <v>4333</v>
      </c>
      <c r="B385" t="s">
        <v>3176</v>
      </c>
      <c r="C385" t="s">
        <v>1282</v>
      </c>
      <c r="D385" s="12" t="s">
        <v>3852</v>
      </c>
      <c r="E385" t="s">
        <v>2939</v>
      </c>
      <c r="F385" s="39">
        <v>360</v>
      </c>
    </row>
    <row r="386" spans="1:6" x14ac:dyDescent="0.25">
      <c r="A386" t="s">
        <v>4333</v>
      </c>
      <c r="B386" t="s">
        <v>3176</v>
      </c>
      <c r="C386" t="s">
        <v>1282</v>
      </c>
      <c r="D386" s="12" t="s">
        <v>3831</v>
      </c>
      <c r="E386" t="s">
        <v>2047</v>
      </c>
      <c r="F386" s="39">
        <v>10</v>
      </c>
    </row>
    <row r="387" spans="1:6" x14ac:dyDescent="0.25">
      <c r="A387" t="s">
        <v>4333</v>
      </c>
      <c r="B387" t="s">
        <v>3176</v>
      </c>
      <c r="C387" t="s">
        <v>1282</v>
      </c>
      <c r="D387" s="12" t="s">
        <v>3831</v>
      </c>
      <c r="E387" t="s">
        <v>2047</v>
      </c>
      <c r="F387" s="39">
        <v>45</v>
      </c>
    </row>
    <row r="388" spans="1:6" x14ac:dyDescent="0.25">
      <c r="A388" t="s">
        <v>4334</v>
      </c>
      <c r="B388" t="s">
        <v>3432</v>
      </c>
      <c r="C388" t="s">
        <v>68</v>
      </c>
      <c r="D388" s="12" t="s">
        <v>3853</v>
      </c>
      <c r="E388" t="s">
        <v>3178</v>
      </c>
      <c r="F388" s="39">
        <v>24</v>
      </c>
    </row>
    <row r="389" spans="1:6" x14ac:dyDescent="0.25">
      <c r="A389" t="s">
        <v>4334</v>
      </c>
      <c r="B389" t="s">
        <v>3432</v>
      </c>
      <c r="C389" t="s">
        <v>185</v>
      </c>
      <c r="D389" s="12" t="s">
        <v>3837</v>
      </c>
      <c r="E389" t="s">
        <v>2898</v>
      </c>
      <c r="F389" s="39">
        <v>1233</v>
      </c>
    </row>
    <row r="390" spans="1:6" x14ac:dyDescent="0.25">
      <c r="A390" t="s">
        <v>4334</v>
      </c>
      <c r="B390" t="s">
        <v>3432</v>
      </c>
      <c r="C390" t="s">
        <v>185</v>
      </c>
      <c r="D390" s="12" t="s">
        <v>3837</v>
      </c>
      <c r="E390" t="s">
        <v>3297</v>
      </c>
      <c r="F390" s="39">
        <v>1099</v>
      </c>
    </row>
    <row r="391" spans="1:6" x14ac:dyDescent="0.25">
      <c r="A391" t="s">
        <v>4334</v>
      </c>
      <c r="B391" t="s">
        <v>3432</v>
      </c>
      <c r="C391" t="s">
        <v>185</v>
      </c>
      <c r="D391" s="12" t="s">
        <v>3757</v>
      </c>
      <c r="E391" t="s">
        <v>2047</v>
      </c>
      <c r="F391" s="39">
        <v>103</v>
      </c>
    </row>
    <row r="392" spans="1:6" x14ac:dyDescent="0.25">
      <c r="A392" t="s">
        <v>4334</v>
      </c>
      <c r="B392" t="s">
        <v>3432</v>
      </c>
      <c r="C392" t="s">
        <v>185</v>
      </c>
      <c r="D392" s="12" t="s">
        <v>3854</v>
      </c>
      <c r="E392" t="s">
        <v>2047</v>
      </c>
      <c r="F392" s="39">
        <v>51</v>
      </c>
    </row>
    <row r="393" spans="1:6" x14ac:dyDescent="0.25">
      <c r="A393" t="s">
        <v>4334</v>
      </c>
      <c r="B393" t="s">
        <v>3432</v>
      </c>
      <c r="C393" t="s">
        <v>185</v>
      </c>
      <c r="D393" s="12" t="s">
        <v>3769</v>
      </c>
      <c r="E393" t="s">
        <v>2052</v>
      </c>
      <c r="F393" s="39">
        <v>719</v>
      </c>
    </row>
    <row r="394" spans="1:6" x14ac:dyDescent="0.25">
      <c r="A394" t="s">
        <v>4334</v>
      </c>
      <c r="B394" t="s">
        <v>3432</v>
      </c>
      <c r="C394" t="s">
        <v>185</v>
      </c>
      <c r="D394" s="12" t="s">
        <v>3769</v>
      </c>
      <c r="E394" t="s">
        <v>2040</v>
      </c>
      <c r="F394" s="39">
        <v>240</v>
      </c>
    </row>
    <row r="395" spans="1:6" x14ac:dyDescent="0.25">
      <c r="A395" t="s">
        <v>4334</v>
      </c>
      <c r="B395" t="s">
        <v>3432</v>
      </c>
      <c r="C395" t="s">
        <v>185</v>
      </c>
      <c r="D395" s="12" t="s">
        <v>3769</v>
      </c>
      <c r="E395" t="s">
        <v>3433</v>
      </c>
      <c r="F395" s="39">
        <v>1086</v>
      </c>
    </row>
    <row r="396" spans="1:6" x14ac:dyDescent="0.25">
      <c r="A396" t="s">
        <v>4334</v>
      </c>
      <c r="B396" t="s">
        <v>3432</v>
      </c>
      <c r="C396" t="s">
        <v>185</v>
      </c>
      <c r="D396" s="12" t="s">
        <v>3770</v>
      </c>
      <c r="E396" t="s">
        <v>2047</v>
      </c>
      <c r="F396" s="39">
        <v>60</v>
      </c>
    </row>
    <row r="397" spans="1:6" x14ac:dyDescent="0.25">
      <c r="A397" t="s">
        <v>4334</v>
      </c>
      <c r="B397" t="s">
        <v>3432</v>
      </c>
      <c r="C397" t="s">
        <v>185</v>
      </c>
      <c r="D397" s="12" t="s">
        <v>3770</v>
      </c>
      <c r="E397" t="s">
        <v>2040</v>
      </c>
      <c r="F397" s="39">
        <v>240</v>
      </c>
    </row>
    <row r="398" spans="1:6" x14ac:dyDescent="0.25">
      <c r="A398" t="s">
        <v>4334</v>
      </c>
      <c r="B398" t="s">
        <v>3432</v>
      </c>
      <c r="C398" t="s">
        <v>185</v>
      </c>
      <c r="D398" s="12" t="s">
        <v>3855</v>
      </c>
      <c r="E398" t="s">
        <v>2040</v>
      </c>
      <c r="F398" s="39">
        <v>240</v>
      </c>
    </row>
    <row r="399" spans="1:6" x14ac:dyDescent="0.25">
      <c r="A399" t="s">
        <v>4334</v>
      </c>
      <c r="B399" t="s">
        <v>3432</v>
      </c>
      <c r="C399" t="s">
        <v>185</v>
      </c>
      <c r="D399" s="12" t="s">
        <v>3855</v>
      </c>
      <c r="E399" t="s">
        <v>2047</v>
      </c>
      <c r="F399" s="39">
        <v>49</v>
      </c>
    </row>
    <row r="400" spans="1:6" x14ac:dyDescent="0.25">
      <c r="A400" t="s">
        <v>4334</v>
      </c>
      <c r="B400" t="s">
        <v>3432</v>
      </c>
      <c r="C400" t="s">
        <v>185</v>
      </c>
      <c r="D400" s="12" t="s">
        <v>3771</v>
      </c>
      <c r="E400" t="s">
        <v>2040</v>
      </c>
      <c r="F400" s="39">
        <v>240</v>
      </c>
    </row>
    <row r="401" spans="1:6" x14ac:dyDescent="0.25">
      <c r="A401" t="s">
        <v>4334</v>
      </c>
      <c r="B401" t="s">
        <v>3432</v>
      </c>
      <c r="C401" t="s">
        <v>185</v>
      </c>
      <c r="D401" s="12" t="s">
        <v>3856</v>
      </c>
      <c r="E401" t="s">
        <v>2971</v>
      </c>
      <c r="F401" s="39">
        <v>565</v>
      </c>
    </row>
    <row r="402" spans="1:6" x14ac:dyDescent="0.25">
      <c r="A402" t="s">
        <v>4334</v>
      </c>
      <c r="B402" t="s">
        <v>3432</v>
      </c>
      <c r="C402" t="s">
        <v>185</v>
      </c>
      <c r="D402" s="12" t="s">
        <v>3856</v>
      </c>
      <c r="E402" t="s">
        <v>2047</v>
      </c>
      <c r="F402" s="39">
        <v>60</v>
      </c>
    </row>
    <row r="403" spans="1:6" x14ac:dyDescent="0.25">
      <c r="A403" t="s">
        <v>4334</v>
      </c>
      <c r="B403" t="s">
        <v>3432</v>
      </c>
      <c r="C403" t="s">
        <v>185</v>
      </c>
      <c r="D403" s="12" t="s">
        <v>3857</v>
      </c>
      <c r="E403" t="s">
        <v>2047</v>
      </c>
      <c r="F403" s="39">
        <v>10</v>
      </c>
    </row>
    <row r="404" spans="1:6" x14ac:dyDescent="0.25">
      <c r="A404" t="s">
        <v>4334</v>
      </c>
      <c r="B404" t="s">
        <v>3432</v>
      </c>
      <c r="C404" t="s">
        <v>185</v>
      </c>
      <c r="D404" s="12" t="s">
        <v>3857</v>
      </c>
      <c r="E404" t="s">
        <v>2047</v>
      </c>
      <c r="F404" s="39">
        <v>10</v>
      </c>
    </row>
    <row r="405" spans="1:6" x14ac:dyDescent="0.25">
      <c r="A405" t="s">
        <v>4334</v>
      </c>
      <c r="B405" t="s">
        <v>3432</v>
      </c>
      <c r="C405" t="s">
        <v>185</v>
      </c>
      <c r="D405" s="12" t="s">
        <v>3858</v>
      </c>
      <c r="E405" t="s">
        <v>2047</v>
      </c>
      <c r="F405" s="39">
        <v>10</v>
      </c>
    </row>
    <row r="406" spans="1:6" x14ac:dyDescent="0.25">
      <c r="A406" t="s">
        <v>4334</v>
      </c>
      <c r="B406" t="s">
        <v>3432</v>
      </c>
      <c r="C406" t="s">
        <v>185</v>
      </c>
      <c r="D406" s="12" t="s">
        <v>3806</v>
      </c>
      <c r="E406" t="s">
        <v>2971</v>
      </c>
      <c r="F406" s="39">
        <v>1064</v>
      </c>
    </row>
    <row r="407" spans="1:6" x14ac:dyDescent="0.25">
      <c r="A407" t="s">
        <v>4334</v>
      </c>
      <c r="B407" t="s">
        <v>3432</v>
      </c>
      <c r="C407" t="s">
        <v>185</v>
      </c>
      <c r="D407" s="12">
        <v>42286</v>
      </c>
      <c r="E407" t="s">
        <v>2047</v>
      </c>
      <c r="F407" s="39">
        <v>20</v>
      </c>
    </row>
    <row r="408" spans="1:6" x14ac:dyDescent="0.25">
      <c r="A408" t="s">
        <v>4334</v>
      </c>
      <c r="B408" t="s">
        <v>3176</v>
      </c>
      <c r="C408" t="s">
        <v>1513</v>
      </c>
      <c r="D408" s="12">
        <v>42377</v>
      </c>
      <c r="E408" t="s">
        <v>2047</v>
      </c>
      <c r="F408" s="39">
        <v>64</v>
      </c>
    </row>
    <row r="409" spans="1:6" x14ac:dyDescent="0.25">
      <c r="A409" t="s">
        <v>4334</v>
      </c>
      <c r="B409" t="s">
        <v>3432</v>
      </c>
      <c r="C409" t="s">
        <v>185</v>
      </c>
      <c r="D409" s="12" t="s">
        <v>3859</v>
      </c>
      <c r="E409" t="s">
        <v>2971</v>
      </c>
      <c r="F409" s="39">
        <v>708</v>
      </c>
    </row>
    <row r="410" spans="1:6" x14ac:dyDescent="0.25">
      <c r="A410" t="s">
        <v>4334</v>
      </c>
      <c r="B410" t="s">
        <v>3432</v>
      </c>
      <c r="C410" t="s">
        <v>185</v>
      </c>
      <c r="D410" s="12" t="s">
        <v>3860</v>
      </c>
      <c r="E410" t="s">
        <v>2971</v>
      </c>
      <c r="F410" s="39">
        <v>351</v>
      </c>
    </row>
    <row r="411" spans="1:6" x14ac:dyDescent="0.25">
      <c r="A411" t="s">
        <v>4334</v>
      </c>
      <c r="B411" t="s">
        <v>3432</v>
      </c>
      <c r="C411" t="s">
        <v>185</v>
      </c>
      <c r="D411" s="12">
        <v>42496</v>
      </c>
      <c r="E411" t="s">
        <v>2971</v>
      </c>
      <c r="F411" s="39">
        <v>351</v>
      </c>
    </row>
    <row r="412" spans="1:6" x14ac:dyDescent="0.25">
      <c r="A412" t="s">
        <v>4334</v>
      </c>
      <c r="B412" t="s">
        <v>3432</v>
      </c>
      <c r="C412" t="s">
        <v>185</v>
      </c>
      <c r="D412" s="12">
        <v>42502</v>
      </c>
      <c r="E412" t="s">
        <v>2040</v>
      </c>
      <c r="F412" s="39">
        <v>200</v>
      </c>
    </row>
    <row r="413" spans="1:6" x14ac:dyDescent="0.25">
      <c r="A413" t="s">
        <v>4334</v>
      </c>
      <c r="B413" t="s">
        <v>3432</v>
      </c>
      <c r="C413" t="s">
        <v>185</v>
      </c>
      <c r="D413" s="12" t="s">
        <v>3861</v>
      </c>
      <c r="E413" t="s">
        <v>2047</v>
      </c>
      <c r="F413" s="39">
        <v>43</v>
      </c>
    </row>
    <row r="414" spans="1:6" x14ac:dyDescent="0.25">
      <c r="A414" t="s">
        <v>4334</v>
      </c>
      <c r="B414" t="s">
        <v>3432</v>
      </c>
      <c r="C414" t="s">
        <v>185</v>
      </c>
      <c r="D414" s="12" t="s">
        <v>3861</v>
      </c>
      <c r="E414" t="s">
        <v>2047</v>
      </c>
      <c r="F414" s="39">
        <v>10</v>
      </c>
    </row>
    <row r="415" spans="1:6" x14ac:dyDescent="0.25">
      <c r="A415" t="s">
        <v>4334</v>
      </c>
      <c r="B415" t="s">
        <v>3432</v>
      </c>
      <c r="C415" t="s">
        <v>185</v>
      </c>
      <c r="D415" s="12" t="s">
        <v>3821</v>
      </c>
      <c r="E415" t="s">
        <v>2052</v>
      </c>
      <c r="F415" s="39">
        <v>124</v>
      </c>
    </row>
    <row r="416" spans="1:6" x14ac:dyDescent="0.25">
      <c r="A416" t="s">
        <v>4334</v>
      </c>
      <c r="B416" t="s">
        <v>3432</v>
      </c>
      <c r="C416" t="s">
        <v>185</v>
      </c>
      <c r="D416" s="12" t="s">
        <v>3862</v>
      </c>
      <c r="E416" t="s">
        <v>2047</v>
      </c>
      <c r="F416" s="39">
        <v>44</v>
      </c>
    </row>
    <row r="417" spans="1:6" x14ac:dyDescent="0.25">
      <c r="A417" t="s">
        <v>4334</v>
      </c>
      <c r="B417" t="s">
        <v>3432</v>
      </c>
      <c r="C417" t="s">
        <v>185</v>
      </c>
      <c r="D417" s="12">
        <v>42552</v>
      </c>
      <c r="E417" t="s">
        <v>2047</v>
      </c>
      <c r="F417" s="39">
        <v>10</v>
      </c>
    </row>
    <row r="418" spans="1:6" x14ac:dyDescent="0.25">
      <c r="A418" t="s">
        <v>4334</v>
      </c>
      <c r="B418" t="s">
        <v>3432</v>
      </c>
      <c r="C418" t="s">
        <v>185</v>
      </c>
      <c r="D418" s="12">
        <v>42552</v>
      </c>
      <c r="E418" t="s">
        <v>2047</v>
      </c>
      <c r="F418" s="39">
        <v>60</v>
      </c>
    </row>
    <row r="419" spans="1:6" x14ac:dyDescent="0.25">
      <c r="A419" t="s">
        <v>4334</v>
      </c>
      <c r="B419" t="s">
        <v>3432</v>
      </c>
      <c r="C419" t="s">
        <v>185</v>
      </c>
      <c r="D419" s="12">
        <v>42552</v>
      </c>
      <c r="E419" t="s">
        <v>2047</v>
      </c>
      <c r="F419" s="39">
        <v>10</v>
      </c>
    </row>
    <row r="420" spans="1:6" x14ac:dyDescent="0.25">
      <c r="A420" t="s">
        <v>4334</v>
      </c>
      <c r="B420" t="s">
        <v>3432</v>
      </c>
      <c r="C420" t="s">
        <v>185</v>
      </c>
      <c r="D420" s="12">
        <v>42677</v>
      </c>
      <c r="E420" t="s">
        <v>2047</v>
      </c>
      <c r="F420" s="39">
        <v>57</v>
      </c>
    </row>
    <row r="421" spans="1:6" x14ac:dyDescent="0.25">
      <c r="A421" t="s">
        <v>4334</v>
      </c>
      <c r="B421" t="s">
        <v>3176</v>
      </c>
      <c r="C421" t="s">
        <v>185</v>
      </c>
      <c r="D421" s="12" t="s">
        <v>3863</v>
      </c>
      <c r="E421" t="s">
        <v>2040</v>
      </c>
      <c r="F421" s="39">
        <v>140</v>
      </c>
    </row>
    <row r="422" spans="1:6" x14ac:dyDescent="0.25">
      <c r="A422" t="s">
        <v>4334</v>
      </c>
      <c r="B422" t="s">
        <v>3176</v>
      </c>
      <c r="C422" t="s">
        <v>185</v>
      </c>
      <c r="D422" s="12" t="s">
        <v>3864</v>
      </c>
      <c r="E422" t="s">
        <v>2047</v>
      </c>
      <c r="F422" s="39">
        <v>39</v>
      </c>
    </row>
    <row r="423" spans="1:6" x14ac:dyDescent="0.25">
      <c r="A423" t="s">
        <v>4334</v>
      </c>
      <c r="B423" t="s">
        <v>3176</v>
      </c>
      <c r="C423" t="s">
        <v>185</v>
      </c>
      <c r="D423" s="12" t="s">
        <v>3864</v>
      </c>
      <c r="E423" t="s">
        <v>2052</v>
      </c>
      <c r="F423" s="39">
        <v>379</v>
      </c>
    </row>
    <row r="424" spans="1:6" x14ac:dyDescent="0.25">
      <c r="A424" t="s">
        <v>4334</v>
      </c>
      <c r="B424" t="s">
        <v>3432</v>
      </c>
      <c r="C424" t="s">
        <v>185</v>
      </c>
      <c r="D424" s="12" t="s">
        <v>3865</v>
      </c>
      <c r="E424" t="s">
        <v>2971</v>
      </c>
      <c r="F424" s="39">
        <v>1241</v>
      </c>
    </row>
    <row r="425" spans="1:6" x14ac:dyDescent="0.25">
      <c r="A425" t="s">
        <v>4334</v>
      </c>
      <c r="B425" t="s">
        <v>3432</v>
      </c>
      <c r="C425" t="s">
        <v>185</v>
      </c>
      <c r="D425" s="12" t="s">
        <v>3866</v>
      </c>
      <c r="E425" t="s">
        <v>2047</v>
      </c>
      <c r="F425" s="39">
        <v>57</v>
      </c>
    </row>
    <row r="426" spans="1:6" x14ac:dyDescent="0.25">
      <c r="A426" t="s">
        <v>4334</v>
      </c>
      <c r="B426" t="s">
        <v>3432</v>
      </c>
      <c r="C426" t="s">
        <v>185</v>
      </c>
      <c r="D426" s="12" t="s">
        <v>3867</v>
      </c>
      <c r="E426" t="s">
        <v>2047</v>
      </c>
      <c r="F426" s="39">
        <v>57</v>
      </c>
    </row>
    <row r="427" spans="1:6" x14ac:dyDescent="0.25">
      <c r="A427" t="s">
        <v>4334</v>
      </c>
      <c r="B427" t="s">
        <v>3432</v>
      </c>
      <c r="C427" t="s">
        <v>185</v>
      </c>
      <c r="D427" s="12" t="s">
        <v>3868</v>
      </c>
      <c r="E427" t="s">
        <v>2047</v>
      </c>
      <c r="F427" s="39">
        <v>57</v>
      </c>
    </row>
    <row r="428" spans="1:6" x14ac:dyDescent="0.25">
      <c r="A428" t="s">
        <v>4334</v>
      </c>
      <c r="B428" t="s">
        <v>3432</v>
      </c>
      <c r="C428" t="s">
        <v>185</v>
      </c>
      <c r="D428" s="12" t="s">
        <v>3869</v>
      </c>
      <c r="E428" t="s">
        <v>3177</v>
      </c>
      <c r="F428" s="39">
        <v>190</v>
      </c>
    </row>
    <row r="429" spans="1:6" x14ac:dyDescent="0.25">
      <c r="A429" t="s">
        <v>4334</v>
      </c>
      <c r="B429" t="s">
        <v>3432</v>
      </c>
      <c r="C429" t="s">
        <v>185</v>
      </c>
      <c r="D429" s="12" t="s">
        <v>3869</v>
      </c>
      <c r="E429" t="s">
        <v>2052</v>
      </c>
      <c r="F429" s="39">
        <v>353</v>
      </c>
    </row>
    <row r="430" spans="1:6" x14ac:dyDescent="0.25">
      <c r="A430" t="s">
        <v>4334</v>
      </c>
      <c r="B430" t="s">
        <v>3432</v>
      </c>
      <c r="C430" t="s">
        <v>185</v>
      </c>
      <c r="D430" s="12" t="s">
        <v>3870</v>
      </c>
      <c r="E430" t="s">
        <v>2047</v>
      </c>
      <c r="F430" s="39">
        <v>50</v>
      </c>
    </row>
    <row r="431" spans="1:6" x14ac:dyDescent="0.25">
      <c r="A431" t="s">
        <v>4334</v>
      </c>
      <c r="B431" t="s">
        <v>3432</v>
      </c>
      <c r="C431" t="s">
        <v>185</v>
      </c>
      <c r="D431" s="12" t="s">
        <v>3871</v>
      </c>
      <c r="E431" t="s">
        <v>2898</v>
      </c>
      <c r="F431" s="39">
        <v>110</v>
      </c>
    </row>
    <row r="432" spans="1:6" x14ac:dyDescent="0.25">
      <c r="A432" t="s">
        <v>4334</v>
      </c>
      <c r="B432" t="s">
        <v>3432</v>
      </c>
      <c r="C432" t="s">
        <v>185</v>
      </c>
      <c r="D432" s="12">
        <v>43010</v>
      </c>
      <c r="E432" t="s">
        <v>2047</v>
      </c>
      <c r="F432" s="39">
        <v>57</v>
      </c>
    </row>
    <row r="433" spans="1:6" x14ac:dyDescent="0.25">
      <c r="A433" t="s">
        <v>4334</v>
      </c>
      <c r="B433" t="s">
        <v>3432</v>
      </c>
      <c r="C433" t="s">
        <v>185</v>
      </c>
      <c r="D433" s="12" t="s">
        <v>3872</v>
      </c>
      <c r="E433" t="s">
        <v>2047</v>
      </c>
      <c r="F433" s="39">
        <v>57</v>
      </c>
    </row>
    <row r="434" spans="1:6" x14ac:dyDescent="0.25">
      <c r="A434" t="s">
        <v>4334</v>
      </c>
      <c r="B434" t="s">
        <v>3176</v>
      </c>
      <c r="C434" t="s">
        <v>328</v>
      </c>
      <c r="D434" s="12">
        <v>43077</v>
      </c>
      <c r="E434" t="s">
        <v>2052</v>
      </c>
      <c r="F434" s="39">
        <v>615</v>
      </c>
    </row>
    <row r="435" spans="1:6" x14ac:dyDescent="0.25">
      <c r="A435" t="s">
        <v>4334</v>
      </c>
      <c r="B435" t="s">
        <v>3176</v>
      </c>
      <c r="C435" t="s">
        <v>328</v>
      </c>
      <c r="D435" s="12">
        <v>43078</v>
      </c>
      <c r="E435" t="s">
        <v>2052</v>
      </c>
      <c r="F435" s="39">
        <v>65</v>
      </c>
    </row>
    <row r="436" spans="1:6" x14ac:dyDescent="0.25">
      <c r="A436" t="s">
        <v>4335</v>
      </c>
      <c r="B436" t="s">
        <v>3432</v>
      </c>
      <c r="C436" t="s">
        <v>1428</v>
      </c>
      <c r="D436" s="12">
        <v>41676</v>
      </c>
      <c r="E436" t="s">
        <v>3201</v>
      </c>
      <c r="F436" s="39">
        <v>17</v>
      </c>
    </row>
    <row r="437" spans="1:6" x14ac:dyDescent="0.25">
      <c r="A437" t="s">
        <v>4335</v>
      </c>
      <c r="B437" t="s">
        <v>3432</v>
      </c>
      <c r="C437" t="s">
        <v>24</v>
      </c>
      <c r="D437" s="12" t="s">
        <v>3873</v>
      </c>
      <c r="E437" t="s">
        <v>2020</v>
      </c>
      <c r="F437" s="39">
        <v>10</v>
      </c>
    </row>
    <row r="438" spans="1:6" x14ac:dyDescent="0.25">
      <c r="A438" t="s">
        <v>4335</v>
      </c>
      <c r="B438" t="s">
        <v>3432</v>
      </c>
      <c r="C438" t="s">
        <v>24</v>
      </c>
      <c r="D438" s="12" t="s">
        <v>3873</v>
      </c>
      <c r="E438" t="s">
        <v>3178</v>
      </c>
      <c r="F438" s="39">
        <v>54</v>
      </c>
    </row>
    <row r="439" spans="1:6" x14ac:dyDescent="0.25">
      <c r="A439" t="s">
        <v>4336</v>
      </c>
      <c r="B439" t="s">
        <v>3176</v>
      </c>
      <c r="C439" t="s">
        <v>1544</v>
      </c>
      <c r="D439" s="12" t="s">
        <v>3874</v>
      </c>
      <c r="E439" t="s">
        <v>2047</v>
      </c>
      <c r="F439" s="39">
        <v>45</v>
      </c>
    </row>
    <row r="440" spans="1:6" x14ac:dyDescent="0.25">
      <c r="A440" t="s">
        <v>4336</v>
      </c>
      <c r="B440" t="s">
        <v>3176</v>
      </c>
      <c r="C440" t="s">
        <v>1544</v>
      </c>
      <c r="D440" s="12" t="s">
        <v>3875</v>
      </c>
      <c r="E440" t="s">
        <v>2047</v>
      </c>
      <c r="F440" s="39">
        <v>23</v>
      </c>
    </row>
    <row r="441" spans="1:6" x14ac:dyDescent="0.25">
      <c r="A441" t="s">
        <v>4337</v>
      </c>
      <c r="B441" t="s">
        <v>3176</v>
      </c>
      <c r="C441" t="s">
        <v>1513</v>
      </c>
      <c r="D441" s="12" t="s">
        <v>3876</v>
      </c>
      <c r="E441" t="s">
        <v>2051</v>
      </c>
      <c r="F441" s="39">
        <v>53</v>
      </c>
    </row>
    <row r="442" spans="1:6" x14ac:dyDescent="0.25">
      <c r="A442" t="s">
        <v>4337</v>
      </c>
      <c r="B442" t="s">
        <v>3176</v>
      </c>
      <c r="C442" t="s">
        <v>1513</v>
      </c>
      <c r="D442" s="12" t="s">
        <v>3876</v>
      </c>
      <c r="E442" t="s">
        <v>2051</v>
      </c>
      <c r="F442" s="39">
        <v>10</v>
      </c>
    </row>
    <row r="443" spans="1:6" x14ac:dyDescent="0.25">
      <c r="A443" t="s">
        <v>4337</v>
      </c>
      <c r="B443" t="s">
        <v>3176</v>
      </c>
      <c r="C443" t="s">
        <v>1513</v>
      </c>
      <c r="D443" s="12" t="s">
        <v>3876</v>
      </c>
      <c r="E443" t="s">
        <v>2035</v>
      </c>
      <c r="F443" s="39">
        <v>384</v>
      </c>
    </row>
    <row r="444" spans="1:6" x14ac:dyDescent="0.25">
      <c r="A444" t="s">
        <v>4337</v>
      </c>
      <c r="B444" t="s">
        <v>3176</v>
      </c>
      <c r="C444" t="s">
        <v>1513</v>
      </c>
      <c r="D444" s="12" t="s">
        <v>3876</v>
      </c>
      <c r="E444" t="s">
        <v>2040</v>
      </c>
      <c r="F444" s="39">
        <v>192</v>
      </c>
    </row>
    <row r="445" spans="1:6" x14ac:dyDescent="0.25">
      <c r="A445" t="s">
        <v>4337</v>
      </c>
      <c r="B445" t="s">
        <v>3176</v>
      </c>
      <c r="C445" t="s">
        <v>1513</v>
      </c>
      <c r="D445" s="12" t="s">
        <v>3876</v>
      </c>
      <c r="E445" t="s">
        <v>3177</v>
      </c>
      <c r="F445" s="39">
        <v>885</v>
      </c>
    </row>
    <row r="446" spans="1:6" x14ac:dyDescent="0.25">
      <c r="A446" t="s">
        <v>4337</v>
      </c>
      <c r="B446" t="s">
        <v>3176</v>
      </c>
      <c r="C446" t="s">
        <v>1513</v>
      </c>
      <c r="D446" s="12" t="s">
        <v>3876</v>
      </c>
      <c r="E446" t="s">
        <v>2051</v>
      </c>
      <c r="F446" s="39">
        <v>60</v>
      </c>
    </row>
    <row r="447" spans="1:6" x14ac:dyDescent="0.25">
      <c r="A447" t="s">
        <v>4337</v>
      </c>
      <c r="B447" t="s">
        <v>3176</v>
      </c>
      <c r="C447" t="s">
        <v>1513</v>
      </c>
      <c r="D447" s="12" t="s">
        <v>3876</v>
      </c>
      <c r="E447" t="s">
        <v>2051</v>
      </c>
      <c r="F447" s="39">
        <v>10</v>
      </c>
    </row>
    <row r="448" spans="1:6" x14ac:dyDescent="0.25">
      <c r="A448" t="s">
        <v>4337</v>
      </c>
      <c r="B448" t="s">
        <v>3176</v>
      </c>
      <c r="C448" t="s">
        <v>1513</v>
      </c>
      <c r="D448" s="12" t="s">
        <v>3877</v>
      </c>
      <c r="E448" t="s">
        <v>2051</v>
      </c>
      <c r="F448" s="39">
        <v>10</v>
      </c>
    </row>
    <row r="449" spans="1:6" x14ac:dyDescent="0.25">
      <c r="A449" t="s">
        <v>4337</v>
      </c>
      <c r="B449" t="s">
        <v>3176</v>
      </c>
      <c r="C449" t="s">
        <v>1513</v>
      </c>
      <c r="D449" s="12" t="s">
        <v>3877</v>
      </c>
      <c r="E449" t="s">
        <v>2040</v>
      </c>
      <c r="F449" s="39">
        <v>192</v>
      </c>
    </row>
    <row r="450" spans="1:6" x14ac:dyDescent="0.25">
      <c r="A450" t="s">
        <v>4337</v>
      </c>
      <c r="B450" t="s">
        <v>3176</v>
      </c>
      <c r="C450" t="s">
        <v>1513</v>
      </c>
      <c r="D450" s="12" t="s">
        <v>3877</v>
      </c>
      <c r="E450" t="s">
        <v>2051</v>
      </c>
      <c r="F450" s="39">
        <v>53</v>
      </c>
    </row>
    <row r="451" spans="1:6" x14ac:dyDescent="0.25">
      <c r="A451" t="s">
        <v>4337</v>
      </c>
      <c r="B451" t="s">
        <v>3176</v>
      </c>
      <c r="C451" t="s">
        <v>1513</v>
      </c>
      <c r="D451" s="12" t="s">
        <v>3877</v>
      </c>
      <c r="E451" t="s">
        <v>2051</v>
      </c>
      <c r="F451" s="39">
        <v>10</v>
      </c>
    </row>
    <row r="452" spans="1:6" x14ac:dyDescent="0.25">
      <c r="A452" t="s">
        <v>4337</v>
      </c>
      <c r="B452" t="s">
        <v>3176</v>
      </c>
      <c r="C452" t="s">
        <v>1513</v>
      </c>
      <c r="D452" s="12" t="s">
        <v>3877</v>
      </c>
      <c r="E452" t="s">
        <v>2051</v>
      </c>
      <c r="F452" s="39">
        <v>60</v>
      </c>
    </row>
    <row r="453" spans="1:6" x14ac:dyDescent="0.25">
      <c r="A453" t="s">
        <v>4337</v>
      </c>
      <c r="B453" t="s">
        <v>3176</v>
      </c>
      <c r="C453" t="s">
        <v>1513</v>
      </c>
      <c r="D453" s="12" t="s">
        <v>3878</v>
      </c>
      <c r="E453" t="s">
        <v>2051</v>
      </c>
      <c r="F453" s="39">
        <v>10</v>
      </c>
    </row>
    <row r="454" spans="1:6" x14ac:dyDescent="0.25">
      <c r="A454" t="s">
        <v>4337</v>
      </c>
      <c r="B454" t="s">
        <v>3176</v>
      </c>
      <c r="C454" t="s">
        <v>1513</v>
      </c>
      <c r="D454" s="12" t="s">
        <v>3878</v>
      </c>
      <c r="E454" t="s">
        <v>2040</v>
      </c>
      <c r="F454" s="39">
        <v>192</v>
      </c>
    </row>
    <row r="455" spans="1:6" x14ac:dyDescent="0.25">
      <c r="A455" t="s">
        <v>4337</v>
      </c>
      <c r="B455" t="s">
        <v>3176</v>
      </c>
      <c r="C455" t="s">
        <v>1513</v>
      </c>
      <c r="D455" s="12" t="s">
        <v>3878</v>
      </c>
      <c r="E455" t="s">
        <v>2051</v>
      </c>
      <c r="F455" s="39">
        <v>53</v>
      </c>
    </row>
    <row r="456" spans="1:6" x14ac:dyDescent="0.25">
      <c r="A456" t="s">
        <v>4337</v>
      </c>
      <c r="B456" t="s">
        <v>3176</v>
      </c>
      <c r="C456" t="s">
        <v>1513</v>
      </c>
      <c r="D456" s="12" t="s">
        <v>3879</v>
      </c>
      <c r="E456" t="s">
        <v>2051</v>
      </c>
      <c r="F456" s="39">
        <v>10</v>
      </c>
    </row>
    <row r="457" spans="1:6" x14ac:dyDescent="0.25">
      <c r="A457" t="s">
        <v>4337</v>
      </c>
      <c r="B457" t="s">
        <v>3176</v>
      </c>
      <c r="C457" t="s">
        <v>1513</v>
      </c>
      <c r="D457" s="12" t="s">
        <v>3879</v>
      </c>
      <c r="E457" t="s">
        <v>2051</v>
      </c>
      <c r="F457" s="39">
        <v>10</v>
      </c>
    </row>
    <row r="458" spans="1:6" x14ac:dyDescent="0.25">
      <c r="A458" t="s">
        <v>4337</v>
      </c>
      <c r="B458" t="s">
        <v>3176</v>
      </c>
      <c r="C458" t="s">
        <v>1000</v>
      </c>
      <c r="D458" s="12" t="s">
        <v>3880</v>
      </c>
      <c r="E458" t="s">
        <v>3474</v>
      </c>
      <c r="F458" s="39">
        <v>54</v>
      </c>
    </row>
    <row r="459" spans="1:6" x14ac:dyDescent="0.25">
      <c r="A459" t="s">
        <v>4337</v>
      </c>
      <c r="B459" t="s">
        <v>3176</v>
      </c>
      <c r="C459" t="s">
        <v>121</v>
      </c>
      <c r="D459" s="12">
        <v>41313</v>
      </c>
      <c r="E459" t="s">
        <v>2039</v>
      </c>
      <c r="F459" s="39">
        <v>129</v>
      </c>
    </row>
    <row r="460" spans="1:6" x14ac:dyDescent="0.25">
      <c r="A460" t="s">
        <v>4337</v>
      </c>
      <c r="B460" t="s">
        <v>3176</v>
      </c>
      <c r="C460" t="s">
        <v>121</v>
      </c>
      <c r="D460" s="12">
        <v>41313</v>
      </c>
      <c r="E460" t="s">
        <v>3178</v>
      </c>
      <c r="F460" s="39">
        <v>35</v>
      </c>
    </row>
    <row r="461" spans="1:6" x14ac:dyDescent="0.25">
      <c r="A461" t="s">
        <v>4337</v>
      </c>
      <c r="B461" t="s">
        <v>3176</v>
      </c>
      <c r="C461" t="s">
        <v>1513</v>
      </c>
      <c r="D461" s="12">
        <v>41369</v>
      </c>
      <c r="E461" t="s">
        <v>2040</v>
      </c>
      <c r="F461" s="39">
        <v>200</v>
      </c>
    </row>
    <row r="462" spans="1:6" x14ac:dyDescent="0.25">
      <c r="A462" t="s">
        <v>4337</v>
      </c>
      <c r="B462" t="s">
        <v>3176</v>
      </c>
      <c r="C462" t="s">
        <v>1513</v>
      </c>
      <c r="D462" s="12">
        <v>41370</v>
      </c>
      <c r="E462" t="s">
        <v>2040</v>
      </c>
      <c r="F462" s="39">
        <v>208</v>
      </c>
    </row>
    <row r="463" spans="1:6" x14ac:dyDescent="0.25">
      <c r="A463" t="s">
        <v>4337</v>
      </c>
      <c r="B463" t="s">
        <v>3176</v>
      </c>
      <c r="C463" t="s">
        <v>1513</v>
      </c>
      <c r="D463" s="12">
        <v>41370</v>
      </c>
      <c r="E463" t="s">
        <v>2035</v>
      </c>
      <c r="F463" s="39">
        <v>133</v>
      </c>
    </row>
    <row r="464" spans="1:6" x14ac:dyDescent="0.25">
      <c r="A464" t="s">
        <v>4337</v>
      </c>
      <c r="B464" t="s">
        <v>3176</v>
      </c>
      <c r="C464" t="s">
        <v>1513</v>
      </c>
      <c r="D464" s="12">
        <v>41370</v>
      </c>
      <c r="E464" t="s">
        <v>2052</v>
      </c>
      <c r="F464" s="39">
        <v>4259</v>
      </c>
    </row>
    <row r="465" spans="1:6" x14ac:dyDescent="0.25">
      <c r="A465" t="s">
        <v>4337</v>
      </c>
      <c r="B465" t="s">
        <v>3176</v>
      </c>
      <c r="C465" t="s">
        <v>1513</v>
      </c>
      <c r="D465" s="12">
        <v>41370</v>
      </c>
      <c r="E465" t="s">
        <v>3177</v>
      </c>
      <c r="F465" s="39">
        <v>786</v>
      </c>
    </row>
    <row r="466" spans="1:6" x14ac:dyDescent="0.25">
      <c r="A466" t="s">
        <v>4337</v>
      </c>
      <c r="B466" t="s">
        <v>3176</v>
      </c>
      <c r="C466" t="s">
        <v>1513</v>
      </c>
      <c r="D466" s="12">
        <v>41370</v>
      </c>
      <c r="E466" t="s">
        <v>2051</v>
      </c>
      <c r="F466" s="39">
        <v>65</v>
      </c>
    </row>
    <row r="467" spans="1:6" x14ac:dyDescent="0.25">
      <c r="A467" t="s">
        <v>4337</v>
      </c>
      <c r="B467" t="s">
        <v>3176</v>
      </c>
      <c r="C467" t="s">
        <v>1513</v>
      </c>
      <c r="D467" s="12">
        <v>41371</v>
      </c>
      <c r="E467" t="s">
        <v>2040</v>
      </c>
      <c r="F467" s="39">
        <v>208</v>
      </c>
    </row>
    <row r="468" spans="1:6" x14ac:dyDescent="0.25">
      <c r="A468" t="s">
        <v>4337</v>
      </c>
      <c r="B468" t="s">
        <v>3176</v>
      </c>
      <c r="C468" t="s">
        <v>1513</v>
      </c>
      <c r="D468" s="12">
        <v>41372</v>
      </c>
      <c r="E468" t="s">
        <v>2051</v>
      </c>
      <c r="F468" s="39">
        <v>62</v>
      </c>
    </row>
    <row r="469" spans="1:6" x14ac:dyDescent="0.25">
      <c r="A469" t="s">
        <v>4337</v>
      </c>
      <c r="B469" t="s">
        <v>3176</v>
      </c>
      <c r="C469" t="s">
        <v>1513</v>
      </c>
      <c r="D469" s="12">
        <v>41372</v>
      </c>
      <c r="E469" t="s">
        <v>2040</v>
      </c>
      <c r="F469" s="39">
        <v>208</v>
      </c>
    </row>
    <row r="470" spans="1:6" x14ac:dyDescent="0.25">
      <c r="A470" t="s">
        <v>4337</v>
      </c>
      <c r="B470" t="s">
        <v>3176</v>
      </c>
      <c r="C470" t="s">
        <v>1513</v>
      </c>
      <c r="D470" s="12">
        <v>41373</v>
      </c>
      <c r="E470" t="s">
        <v>2040</v>
      </c>
      <c r="F470" s="39">
        <v>208</v>
      </c>
    </row>
    <row r="471" spans="1:6" x14ac:dyDescent="0.25">
      <c r="A471" t="s">
        <v>4337</v>
      </c>
      <c r="B471" t="s">
        <v>3176</v>
      </c>
      <c r="C471" t="s">
        <v>1513</v>
      </c>
      <c r="D471" s="12">
        <v>41374</v>
      </c>
      <c r="E471" t="s">
        <v>2051</v>
      </c>
      <c r="F471" s="39">
        <v>65</v>
      </c>
    </row>
    <row r="472" spans="1:6" x14ac:dyDescent="0.25">
      <c r="A472" t="s">
        <v>4337</v>
      </c>
      <c r="B472" t="s">
        <v>3176</v>
      </c>
      <c r="C472" t="s">
        <v>1513</v>
      </c>
      <c r="D472" s="12">
        <v>41374</v>
      </c>
      <c r="E472" t="s">
        <v>2040</v>
      </c>
      <c r="F472" s="39">
        <v>208</v>
      </c>
    </row>
    <row r="473" spans="1:6" x14ac:dyDescent="0.25">
      <c r="A473" t="s">
        <v>4337</v>
      </c>
      <c r="B473" t="s">
        <v>3176</v>
      </c>
      <c r="C473" t="s">
        <v>1428</v>
      </c>
      <c r="D473" s="12">
        <v>41428</v>
      </c>
      <c r="E473" t="s">
        <v>2051</v>
      </c>
      <c r="F473" s="39">
        <v>46</v>
      </c>
    </row>
    <row r="474" spans="1:6" x14ac:dyDescent="0.25">
      <c r="A474" t="s">
        <v>4337</v>
      </c>
      <c r="B474" t="s">
        <v>3176</v>
      </c>
      <c r="C474" t="s">
        <v>1544</v>
      </c>
      <c r="D474" s="12" t="s">
        <v>3837</v>
      </c>
      <c r="E474" t="s">
        <v>2040</v>
      </c>
      <c r="F474" s="39">
        <v>519</v>
      </c>
    </row>
    <row r="475" spans="1:6" x14ac:dyDescent="0.25">
      <c r="A475" t="s">
        <v>4337</v>
      </c>
      <c r="B475" t="s">
        <v>3176</v>
      </c>
      <c r="C475" t="s">
        <v>1544</v>
      </c>
      <c r="D475" s="12" t="s">
        <v>3837</v>
      </c>
      <c r="E475" t="s">
        <v>2051</v>
      </c>
      <c r="F475" s="39">
        <v>50</v>
      </c>
    </row>
    <row r="476" spans="1:6" x14ac:dyDescent="0.25">
      <c r="A476" t="s">
        <v>4337</v>
      </c>
      <c r="B476" t="s">
        <v>3176</v>
      </c>
      <c r="C476" t="s">
        <v>1544</v>
      </c>
      <c r="D476" s="12" t="s">
        <v>3837</v>
      </c>
      <c r="E476" t="s">
        <v>2052</v>
      </c>
      <c r="F476" s="39">
        <v>951</v>
      </c>
    </row>
    <row r="477" spans="1:6" x14ac:dyDescent="0.25">
      <c r="A477" t="s">
        <v>4337</v>
      </c>
      <c r="B477" t="s">
        <v>3176</v>
      </c>
      <c r="C477" t="s">
        <v>1544</v>
      </c>
      <c r="D477" s="12" t="s">
        <v>3837</v>
      </c>
      <c r="E477" t="s">
        <v>2518</v>
      </c>
      <c r="F477" s="39">
        <v>699</v>
      </c>
    </row>
    <row r="478" spans="1:6" x14ac:dyDescent="0.25">
      <c r="A478" t="s">
        <v>4337</v>
      </c>
      <c r="B478" t="s">
        <v>3176</v>
      </c>
      <c r="C478" t="s">
        <v>24</v>
      </c>
      <c r="D478" s="12" t="s">
        <v>3747</v>
      </c>
      <c r="E478" t="s">
        <v>2047</v>
      </c>
      <c r="F478" s="39">
        <v>20</v>
      </c>
    </row>
    <row r="479" spans="1:6" x14ac:dyDescent="0.25">
      <c r="A479" t="s">
        <v>4337</v>
      </c>
      <c r="B479" t="s">
        <v>3176</v>
      </c>
      <c r="C479" t="s">
        <v>121</v>
      </c>
      <c r="D479" s="12">
        <v>41618</v>
      </c>
      <c r="E479" t="s">
        <v>2103</v>
      </c>
      <c r="F479" s="39">
        <v>345</v>
      </c>
    </row>
    <row r="480" spans="1:6" x14ac:dyDescent="0.25">
      <c r="A480" t="s">
        <v>4337</v>
      </c>
      <c r="B480" t="s">
        <v>3176</v>
      </c>
      <c r="C480" t="s">
        <v>121</v>
      </c>
      <c r="D480" s="12">
        <v>41618</v>
      </c>
      <c r="E480" t="s">
        <v>3183</v>
      </c>
      <c r="F480" s="39">
        <v>31</v>
      </c>
    </row>
    <row r="481" spans="1:6" x14ac:dyDescent="0.25">
      <c r="A481" t="s">
        <v>4337</v>
      </c>
      <c r="B481" t="s">
        <v>3176</v>
      </c>
      <c r="C481" t="s">
        <v>121</v>
      </c>
      <c r="D481" s="12">
        <v>41618</v>
      </c>
      <c r="E481" t="s">
        <v>3183</v>
      </c>
      <c r="F481" s="39">
        <v>31</v>
      </c>
    </row>
    <row r="482" spans="1:6" x14ac:dyDescent="0.25">
      <c r="A482" t="s">
        <v>4337</v>
      </c>
      <c r="B482" t="s">
        <v>3176</v>
      </c>
      <c r="C482" t="s">
        <v>121</v>
      </c>
      <c r="D482" s="12">
        <v>41618</v>
      </c>
      <c r="E482" t="s">
        <v>3183</v>
      </c>
      <c r="F482" s="39">
        <v>4356</v>
      </c>
    </row>
    <row r="483" spans="1:6" x14ac:dyDescent="0.25">
      <c r="A483" t="s">
        <v>4337</v>
      </c>
      <c r="B483" t="s">
        <v>3176</v>
      </c>
      <c r="C483" t="s">
        <v>121</v>
      </c>
      <c r="D483" s="12">
        <v>41618</v>
      </c>
      <c r="E483" t="s">
        <v>3183</v>
      </c>
      <c r="F483" s="39">
        <v>31</v>
      </c>
    </row>
    <row r="484" spans="1:6" x14ac:dyDescent="0.25">
      <c r="A484" t="s">
        <v>4337</v>
      </c>
      <c r="B484" t="s">
        <v>3176</v>
      </c>
      <c r="C484" t="s">
        <v>121</v>
      </c>
      <c r="D484" s="12">
        <v>41618</v>
      </c>
      <c r="E484" t="s">
        <v>3183</v>
      </c>
      <c r="F484" s="39">
        <v>36</v>
      </c>
    </row>
    <row r="485" spans="1:6" x14ac:dyDescent="0.25">
      <c r="A485" t="s">
        <v>4337</v>
      </c>
      <c r="B485" t="s">
        <v>3176</v>
      </c>
      <c r="C485" t="s">
        <v>121</v>
      </c>
      <c r="D485" s="12">
        <v>41618</v>
      </c>
      <c r="E485" t="s">
        <v>3183</v>
      </c>
      <c r="F485" s="39">
        <v>17</v>
      </c>
    </row>
    <row r="486" spans="1:6" x14ac:dyDescent="0.25">
      <c r="A486" t="s">
        <v>4337</v>
      </c>
      <c r="B486" t="s">
        <v>3176</v>
      </c>
      <c r="C486" t="s">
        <v>121</v>
      </c>
      <c r="D486" s="12">
        <v>41618</v>
      </c>
      <c r="E486" t="s">
        <v>2050</v>
      </c>
      <c r="F486" s="39">
        <v>56</v>
      </c>
    </row>
    <row r="487" spans="1:6" x14ac:dyDescent="0.25">
      <c r="A487" t="s">
        <v>4337</v>
      </c>
      <c r="B487" t="s">
        <v>3176</v>
      </c>
      <c r="C487" t="s">
        <v>121</v>
      </c>
      <c r="D487" s="12">
        <v>41619</v>
      </c>
      <c r="E487" t="s">
        <v>2039</v>
      </c>
      <c r="F487" s="39">
        <v>173</v>
      </c>
    </row>
    <row r="488" spans="1:6" x14ac:dyDescent="0.25">
      <c r="A488" t="s">
        <v>4337</v>
      </c>
      <c r="B488" t="s">
        <v>3176</v>
      </c>
      <c r="C488" t="s">
        <v>121</v>
      </c>
      <c r="D488" s="12">
        <v>41620</v>
      </c>
      <c r="E488" t="s">
        <v>2050</v>
      </c>
      <c r="F488" s="39">
        <v>54</v>
      </c>
    </row>
    <row r="489" spans="1:6" x14ac:dyDescent="0.25">
      <c r="A489" t="s">
        <v>4337</v>
      </c>
      <c r="B489" t="s">
        <v>3176</v>
      </c>
      <c r="C489" t="s">
        <v>121</v>
      </c>
      <c r="D489" s="12">
        <v>41620</v>
      </c>
      <c r="E489" t="s">
        <v>2039</v>
      </c>
      <c r="F489" s="39">
        <v>173</v>
      </c>
    </row>
    <row r="490" spans="1:6" x14ac:dyDescent="0.25">
      <c r="A490" t="s">
        <v>4337</v>
      </c>
      <c r="B490" t="s">
        <v>3176</v>
      </c>
      <c r="C490" t="s">
        <v>121</v>
      </c>
      <c r="D490" s="12" t="s">
        <v>3749</v>
      </c>
      <c r="E490" t="s">
        <v>2039</v>
      </c>
      <c r="F490" s="39">
        <v>173</v>
      </c>
    </row>
    <row r="491" spans="1:6" x14ac:dyDescent="0.25">
      <c r="A491" t="s">
        <v>4337</v>
      </c>
      <c r="B491" t="s">
        <v>3176</v>
      </c>
      <c r="C491" t="s">
        <v>121</v>
      </c>
      <c r="D491" s="12" t="s">
        <v>3881</v>
      </c>
      <c r="E491" t="s">
        <v>2039</v>
      </c>
      <c r="F491" s="39">
        <v>173</v>
      </c>
    </row>
    <row r="492" spans="1:6" x14ac:dyDescent="0.25">
      <c r="A492" t="s">
        <v>4337</v>
      </c>
      <c r="B492" t="s">
        <v>3176</v>
      </c>
      <c r="C492" t="s">
        <v>1282</v>
      </c>
      <c r="D492" s="12" t="s">
        <v>3882</v>
      </c>
      <c r="E492" t="s">
        <v>2047</v>
      </c>
      <c r="F492" s="39">
        <v>261</v>
      </c>
    </row>
    <row r="493" spans="1:6" x14ac:dyDescent="0.25">
      <c r="A493" t="s">
        <v>4337</v>
      </c>
      <c r="B493" t="s">
        <v>3176</v>
      </c>
      <c r="C493" t="s">
        <v>1282</v>
      </c>
      <c r="D493" s="12" t="s">
        <v>3882</v>
      </c>
      <c r="E493" t="s">
        <v>2100</v>
      </c>
      <c r="F493" s="39">
        <v>688</v>
      </c>
    </row>
    <row r="494" spans="1:6" x14ac:dyDescent="0.25">
      <c r="A494" t="s">
        <v>4337</v>
      </c>
      <c r="B494" t="s">
        <v>3176</v>
      </c>
      <c r="C494" t="s">
        <v>1282</v>
      </c>
      <c r="D494" s="12" t="s">
        <v>3882</v>
      </c>
      <c r="E494" t="s">
        <v>2040</v>
      </c>
      <c r="F494" s="39">
        <v>393</v>
      </c>
    </row>
    <row r="495" spans="1:6" x14ac:dyDescent="0.25">
      <c r="A495" t="s">
        <v>4337</v>
      </c>
      <c r="B495" t="s">
        <v>3176</v>
      </c>
      <c r="C495" t="s">
        <v>1282</v>
      </c>
      <c r="D495" s="12" t="s">
        <v>3882</v>
      </c>
      <c r="E495" t="s">
        <v>2052</v>
      </c>
      <c r="F495" s="39">
        <v>564</v>
      </c>
    </row>
    <row r="496" spans="1:6" x14ac:dyDescent="0.25">
      <c r="A496" t="s">
        <v>4337</v>
      </c>
      <c r="B496" t="s">
        <v>3176</v>
      </c>
      <c r="C496" t="s">
        <v>1513</v>
      </c>
      <c r="D496" s="12">
        <v>41682</v>
      </c>
      <c r="E496" t="s">
        <v>2052</v>
      </c>
      <c r="F496" s="39">
        <v>128</v>
      </c>
    </row>
    <row r="497" spans="1:6" x14ac:dyDescent="0.25">
      <c r="A497" t="s">
        <v>4337</v>
      </c>
      <c r="B497" t="s">
        <v>3176</v>
      </c>
      <c r="C497" t="s">
        <v>1513</v>
      </c>
      <c r="D497" s="12">
        <v>41682</v>
      </c>
      <c r="E497" t="s">
        <v>3180</v>
      </c>
      <c r="F497" s="39">
        <v>151</v>
      </c>
    </row>
    <row r="498" spans="1:6" x14ac:dyDescent="0.25">
      <c r="A498" t="s">
        <v>4337</v>
      </c>
      <c r="B498" t="s">
        <v>3176</v>
      </c>
      <c r="C498" t="s">
        <v>1513</v>
      </c>
      <c r="D498" s="12" t="s">
        <v>3883</v>
      </c>
      <c r="E498" t="s">
        <v>2047</v>
      </c>
      <c r="F498" s="39">
        <v>56</v>
      </c>
    </row>
    <row r="499" spans="1:6" x14ac:dyDescent="0.25">
      <c r="A499" t="s">
        <v>4337</v>
      </c>
      <c r="B499" t="s">
        <v>3176</v>
      </c>
      <c r="C499" t="s">
        <v>121</v>
      </c>
      <c r="D499" s="12" t="s">
        <v>3884</v>
      </c>
      <c r="E499" t="s">
        <v>2048</v>
      </c>
      <c r="F499" s="39">
        <v>41</v>
      </c>
    </row>
    <row r="500" spans="1:6" x14ac:dyDescent="0.25">
      <c r="A500" t="s">
        <v>4337</v>
      </c>
      <c r="B500" t="s">
        <v>3176</v>
      </c>
      <c r="C500" t="s">
        <v>1513</v>
      </c>
      <c r="D500" s="12" t="s">
        <v>3885</v>
      </c>
      <c r="E500" t="s">
        <v>2047</v>
      </c>
      <c r="F500" s="39">
        <v>30</v>
      </c>
    </row>
    <row r="501" spans="1:6" x14ac:dyDescent="0.25">
      <c r="A501" t="s">
        <v>4337</v>
      </c>
      <c r="B501" t="s">
        <v>3176</v>
      </c>
      <c r="C501" t="s">
        <v>566</v>
      </c>
      <c r="D501" s="12">
        <v>41710</v>
      </c>
      <c r="E501" t="s">
        <v>3178</v>
      </c>
      <c r="F501" s="39">
        <v>37</v>
      </c>
    </row>
    <row r="502" spans="1:6" x14ac:dyDescent="0.25">
      <c r="A502" t="s">
        <v>4337</v>
      </c>
      <c r="B502" t="s">
        <v>3176</v>
      </c>
      <c r="C502" t="s">
        <v>1513</v>
      </c>
      <c r="D502" s="12">
        <v>41740</v>
      </c>
      <c r="E502" t="s">
        <v>3180</v>
      </c>
      <c r="F502" s="39">
        <v>190</v>
      </c>
    </row>
    <row r="503" spans="1:6" x14ac:dyDescent="0.25">
      <c r="A503" t="s">
        <v>4337</v>
      </c>
      <c r="B503" t="s">
        <v>3176</v>
      </c>
      <c r="C503" t="s">
        <v>1513</v>
      </c>
      <c r="D503" s="12">
        <v>41741</v>
      </c>
      <c r="E503" t="s">
        <v>2047</v>
      </c>
      <c r="F503" s="39">
        <v>12</v>
      </c>
    </row>
    <row r="504" spans="1:6" x14ac:dyDescent="0.25">
      <c r="A504" t="s">
        <v>4337</v>
      </c>
      <c r="B504" t="s">
        <v>3176</v>
      </c>
      <c r="C504" t="s">
        <v>1428</v>
      </c>
      <c r="D504" s="12" t="s">
        <v>3886</v>
      </c>
      <c r="E504" t="s">
        <v>3201</v>
      </c>
      <c r="F504" s="39">
        <v>39</v>
      </c>
    </row>
    <row r="505" spans="1:6" x14ac:dyDescent="0.25">
      <c r="A505" t="s">
        <v>4337</v>
      </c>
      <c r="B505" t="s">
        <v>3176</v>
      </c>
      <c r="C505" t="s">
        <v>1428</v>
      </c>
      <c r="D505" s="12" t="s">
        <v>3887</v>
      </c>
      <c r="E505" t="s">
        <v>3201</v>
      </c>
      <c r="F505" s="39">
        <v>40</v>
      </c>
    </row>
    <row r="506" spans="1:6" x14ac:dyDescent="0.25">
      <c r="A506" t="s">
        <v>4337</v>
      </c>
      <c r="B506" t="s">
        <v>3176</v>
      </c>
      <c r="C506" t="s">
        <v>1108</v>
      </c>
      <c r="D506" s="12" t="s">
        <v>3888</v>
      </c>
      <c r="E506" t="s">
        <v>3183</v>
      </c>
      <c r="F506" s="39">
        <v>90</v>
      </c>
    </row>
    <row r="507" spans="1:6" x14ac:dyDescent="0.25">
      <c r="A507" t="s">
        <v>4337</v>
      </c>
      <c r="B507" t="s">
        <v>3176</v>
      </c>
      <c r="C507" t="s">
        <v>1282</v>
      </c>
      <c r="D507" s="12" t="s">
        <v>3889</v>
      </c>
      <c r="E507" t="s">
        <v>2052</v>
      </c>
      <c r="F507" s="39">
        <v>100</v>
      </c>
    </row>
    <row r="508" spans="1:6" x14ac:dyDescent="0.25">
      <c r="A508" t="s">
        <v>4337</v>
      </c>
      <c r="B508" t="s">
        <v>3176</v>
      </c>
      <c r="C508" t="s">
        <v>1513</v>
      </c>
      <c r="D508" s="12">
        <v>41802</v>
      </c>
      <c r="E508" t="s">
        <v>2047</v>
      </c>
      <c r="F508" s="39">
        <v>33</v>
      </c>
    </row>
    <row r="509" spans="1:6" x14ac:dyDescent="0.25">
      <c r="A509" t="s">
        <v>4337</v>
      </c>
      <c r="B509" t="s">
        <v>3176</v>
      </c>
      <c r="C509" t="s">
        <v>1513</v>
      </c>
      <c r="D509" s="12" t="s">
        <v>3890</v>
      </c>
      <c r="E509" t="s">
        <v>2047</v>
      </c>
      <c r="F509" s="39">
        <v>28</v>
      </c>
    </row>
    <row r="510" spans="1:6" x14ac:dyDescent="0.25">
      <c r="A510" t="s">
        <v>4337</v>
      </c>
      <c r="B510" t="s">
        <v>3176</v>
      </c>
      <c r="C510" t="s">
        <v>1513</v>
      </c>
      <c r="D510" s="12" t="s">
        <v>3890</v>
      </c>
      <c r="E510" t="s">
        <v>2047</v>
      </c>
      <c r="F510" s="39">
        <v>28</v>
      </c>
    </row>
    <row r="511" spans="1:6" x14ac:dyDescent="0.25">
      <c r="A511" t="s">
        <v>4337</v>
      </c>
      <c r="B511" t="s">
        <v>3176</v>
      </c>
      <c r="C511" t="s">
        <v>566</v>
      </c>
      <c r="D511" s="12" t="s">
        <v>3891</v>
      </c>
      <c r="E511" t="s">
        <v>3178</v>
      </c>
      <c r="F511" s="39">
        <v>34</v>
      </c>
    </row>
    <row r="512" spans="1:6" x14ac:dyDescent="0.25">
      <c r="A512" t="s">
        <v>4337</v>
      </c>
      <c r="B512" t="s">
        <v>3176</v>
      </c>
      <c r="C512" t="s">
        <v>1513</v>
      </c>
      <c r="D512" s="12">
        <v>41894</v>
      </c>
      <c r="E512" t="s">
        <v>3180</v>
      </c>
      <c r="F512" s="39">
        <v>205</v>
      </c>
    </row>
    <row r="513" spans="1:6" x14ac:dyDescent="0.25">
      <c r="A513" t="s">
        <v>4337</v>
      </c>
      <c r="B513" t="s">
        <v>3176</v>
      </c>
      <c r="C513" t="s">
        <v>1513</v>
      </c>
      <c r="D513" s="12">
        <v>41894</v>
      </c>
      <c r="E513" t="s">
        <v>2047</v>
      </c>
      <c r="F513" s="39">
        <v>66</v>
      </c>
    </row>
    <row r="514" spans="1:6" x14ac:dyDescent="0.25">
      <c r="A514" t="s">
        <v>4337</v>
      </c>
      <c r="B514" t="s">
        <v>3176</v>
      </c>
      <c r="C514" t="s">
        <v>1513</v>
      </c>
      <c r="D514" s="12" t="s">
        <v>3892</v>
      </c>
      <c r="E514" t="s">
        <v>2047</v>
      </c>
      <c r="F514" s="39">
        <v>66</v>
      </c>
    </row>
    <row r="515" spans="1:6" x14ac:dyDescent="0.25">
      <c r="A515" t="s">
        <v>4337</v>
      </c>
      <c r="B515" t="s">
        <v>3176</v>
      </c>
      <c r="C515" t="s">
        <v>566</v>
      </c>
      <c r="D515" s="12" t="s">
        <v>3893</v>
      </c>
      <c r="E515" t="s">
        <v>3183</v>
      </c>
      <c r="F515" s="39">
        <v>164</v>
      </c>
    </row>
    <row r="516" spans="1:6" x14ac:dyDescent="0.25">
      <c r="A516" t="s">
        <v>4337</v>
      </c>
      <c r="B516" t="s">
        <v>3176</v>
      </c>
      <c r="C516" t="s">
        <v>566</v>
      </c>
      <c r="D516" s="12" t="s">
        <v>3893</v>
      </c>
      <c r="E516" t="s">
        <v>3178</v>
      </c>
      <c r="F516" s="39">
        <v>50</v>
      </c>
    </row>
    <row r="517" spans="1:6" x14ac:dyDescent="0.25">
      <c r="A517" t="s">
        <v>4337</v>
      </c>
      <c r="B517" t="s">
        <v>3176</v>
      </c>
      <c r="C517" t="s">
        <v>566</v>
      </c>
      <c r="D517" s="12" t="s">
        <v>3893</v>
      </c>
      <c r="E517" t="s">
        <v>3179</v>
      </c>
      <c r="F517" s="39">
        <v>230</v>
      </c>
    </row>
    <row r="518" spans="1:6" x14ac:dyDescent="0.25">
      <c r="A518" t="s">
        <v>4337</v>
      </c>
      <c r="B518" t="s">
        <v>3176</v>
      </c>
      <c r="C518" t="s">
        <v>1513</v>
      </c>
      <c r="D518" s="12">
        <v>41920</v>
      </c>
      <c r="E518" t="s">
        <v>2047</v>
      </c>
      <c r="F518" s="39">
        <v>25</v>
      </c>
    </row>
    <row r="519" spans="1:6" x14ac:dyDescent="0.25">
      <c r="A519" t="s">
        <v>4337</v>
      </c>
      <c r="B519" t="s">
        <v>3176</v>
      </c>
      <c r="C519" t="s">
        <v>1513</v>
      </c>
      <c r="D519" s="12">
        <v>41920</v>
      </c>
      <c r="E519" t="s">
        <v>2047</v>
      </c>
      <c r="F519" s="39">
        <v>25</v>
      </c>
    </row>
    <row r="520" spans="1:6" x14ac:dyDescent="0.25">
      <c r="A520" t="s">
        <v>4337</v>
      </c>
      <c r="B520" t="s">
        <v>3176</v>
      </c>
      <c r="C520" t="s">
        <v>1513</v>
      </c>
      <c r="D520" s="12" t="s">
        <v>3894</v>
      </c>
      <c r="E520" t="s">
        <v>2047</v>
      </c>
      <c r="F520" s="39">
        <v>45</v>
      </c>
    </row>
    <row r="521" spans="1:6" x14ac:dyDescent="0.25">
      <c r="A521" t="s">
        <v>4337</v>
      </c>
      <c r="B521" t="s">
        <v>3176</v>
      </c>
      <c r="C521" t="s">
        <v>121</v>
      </c>
      <c r="D521" s="12">
        <v>41981</v>
      </c>
      <c r="E521" t="s">
        <v>2039</v>
      </c>
      <c r="F521" s="39">
        <v>130</v>
      </c>
    </row>
    <row r="522" spans="1:6" x14ac:dyDescent="0.25">
      <c r="A522" t="s">
        <v>4337</v>
      </c>
      <c r="B522" t="s">
        <v>3176</v>
      </c>
      <c r="C522" t="s">
        <v>121</v>
      </c>
      <c r="D522" s="12">
        <v>41982</v>
      </c>
      <c r="E522" t="s">
        <v>2050</v>
      </c>
      <c r="F522" s="39">
        <v>54</v>
      </c>
    </row>
    <row r="523" spans="1:6" x14ac:dyDescent="0.25">
      <c r="A523" t="s">
        <v>4337</v>
      </c>
      <c r="B523" t="s">
        <v>3176</v>
      </c>
      <c r="C523" t="s">
        <v>121</v>
      </c>
      <c r="D523" s="12">
        <v>41982</v>
      </c>
      <c r="E523" t="s">
        <v>2039</v>
      </c>
      <c r="F523" s="39">
        <v>176</v>
      </c>
    </row>
    <row r="524" spans="1:6" x14ac:dyDescent="0.25">
      <c r="A524" t="s">
        <v>4337</v>
      </c>
      <c r="B524" t="s">
        <v>3176</v>
      </c>
      <c r="C524" t="s">
        <v>121</v>
      </c>
      <c r="D524" s="12">
        <v>41982</v>
      </c>
      <c r="E524" t="s">
        <v>2103</v>
      </c>
      <c r="F524" s="39">
        <v>369</v>
      </c>
    </row>
    <row r="525" spans="1:6" x14ac:dyDescent="0.25">
      <c r="A525" t="s">
        <v>4337</v>
      </c>
      <c r="B525" t="s">
        <v>3176</v>
      </c>
      <c r="C525" t="s">
        <v>121</v>
      </c>
      <c r="D525" s="12">
        <v>41982</v>
      </c>
      <c r="E525" t="s">
        <v>2039</v>
      </c>
      <c r="F525" s="39">
        <v>22</v>
      </c>
    </row>
    <row r="526" spans="1:6" x14ac:dyDescent="0.25">
      <c r="A526" t="s">
        <v>4337</v>
      </c>
      <c r="B526" t="s">
        <v>3176</v>
      </c>
      <c r="C526" t="s">
        <v>121</v>
      </c>
      <c r="D526" s="12">
        <v>41982</v>
      </c>
      <c r="E526" t="s">
        <v>3183</v>
      </c>
      <c r="F526" s="39">
        <v>86</v>
      </c>
    </row>
    <row r="527" spans="1:6" x14ac:dyDescent="0.25">
      <c r="A527" t="s">
        <v>4337</v>
      </c>
      <c r="B527" t="s">
        <v>3176</v>
      </c>
      <c r="C527" t="s">
        <v>121</v>
      </c>
      <c r="D527" s="12">
        <v>41982</v>
      </c>
      <c r="E527" t="s">
        <v>2103</v>
      </c>
      <c r="F527" s="39">
        <v>32</v>
      </c>
    </row>
    <row r="528" spans="1:6" x14ac:dyDescent="0.25">
      <c r="A528" t="s">
        <v>4337</v>
      </c>
      <c r="B528" t="s">
        <v>3176</v>
      </c>
      <c r="C528" t="s">
        <v>121</v>
      </c>
      <c r="D528" s="12">
        <v>41982</v>
      </c>
      <c r="E528" t="s">
        <v>3183</v>
      </c>
      <c r="F528" s="39">
        <v>6013</v>
      </c>
    </row>
    <row r="529" spans="1:6" x14ac:dyDescent="0.25">
      <c r="A529" t="s">
        <v>4337</v>
      </c>
      <c r="B529" t="s">
        <v>3176</v>
      </c>
      <c r="C529" t="s">
        <v>121</v>
      </c>
      <c r="D529" s="12">
        <v>41982</v>
      </c>
      <c r="E529" t="s">
        <v>3183</v>
      </c>
      <c r="F529" s="39">
        <v>163</v>
      </c>
    </row>
    <row r="530" spans="1:6" x14ac:dyDescent="0.25">
      <c r="A530" t="s">
        <v>4337</v>
      </c>
      <c r="B530" t="s">
        <v>3176</v>
      </c>
      <c r="C530" t="s">
        <v>121</v>
      </c>
      <c r="D530" s="12">
        <v>41982</v>
      </c>
      <c r="E530" t="s">
        <v>2050</v>
      </c>
      <c r="F530" s="39">
        <v>79</v>
      </c>
    </row>
    <row r="531" spans="1:6" x14ac:dyDescent="0.25">
      <c r="A531" t="s">
        <v>4337</v>
      </c>
      <c r="B531" t="s">
        <v>3176</v>
      </c>
      <c r="C531" t="s">
        <v>121</v>
      </c>
      <c r="D531" s="12">
        <v>41983</v>
      </c>
      <c r="E531" t="s">
        <v>2050</v>
      </c>
      <c r="F531" s="39">
        <v>54</v>
      </c>
    </row>
    <row r="532" spans="1:6" x14ac:dyDescent="0.25">
      <c r="A532" t="s">
        <v>4337</v>
      </c>
      <c r="B532" t="s">
        <v>3176</v>
      </c>
      <c r="C532" t="s">
        <v>121</v>
      </c>
      <c r="D532" s="12">
        <v>41983</v>
      </c>
      <c r="E532" t="s">
        <v>2039</v>
      </c>
      <c r="F532" s="39">
        <v>22</v>
      </c>
    </row>
    <row r="533" spans="1:6" x14ac:dyDescent="0.25">
      <c r="A533" t="s">
        <v>4337</v>
      </c>
      <c r="B533" t="s">
        <v>3176</v>
      </c>
      <c r="C533" t="s">
        <v>121</v>
      </c>
      <c r="D533" s="12">
        <v>41983</v>
      </c>
      <c r="E533" t="s">
        <v>2039</v>
      </c>
      <c r="F533" s="39">
        <v>176</v>
      </c>
    </row>
    <row r="534" spans="1:6" x14ac:dyDescent="0.25">
      <c r="A534" t="s">
        <v>4337</v>
      </c>
      <c r="B534" t="s">
        <v>3176</v>
      </c>
      <c r="C534" t="s">
        <v>1428</v>
      </c>
      <c r="D534" s="12">
        <v>41984</v>
      </c>
      <c r="E534" t="s">
        <v>3201</v>
      </c>
      <c r="F534" s="39">
        <v>40</v>
      </c>
    </row>
    <row r="535" spans="1:6" x14ac:dyDescent="0.25">
      <c r="A535" t="s">
        <v>4337</v>
      </c>
      <c r="B535" t="s">
        <v>3176</v>
      </c>
      <c r="C535" t="s">
        <v>121</v>
      </c>
      <c r="D535" s="12">
        <v>41984</v>
      </c>
      <c r="E535" t="s">
        <v>2050</v>
      </c>
      <c r="F535" s="39">
        <v>54</v>
      </c>
    </row>
    <row r="536" spans="1:6" x14ac:dyDescent="0.25">
      <c r="A536" t="s">
        <v>4337</v>
      </c>
      <c r="B536" t="s">
        <v>3176</v>
      </c>
      <c r="C536" t="s">
        <v>121</v>
      </c>
      <c r="D536" s="12">
        <v>41984</v>
      </c>
      <c r="E536" t="s">
        <v>2039</v>
      </c>
      <c r="F536" s="39">
        <v>22</v>
      </c>
    </row>
    <row r="537" spans="1:6" x14ac:dyDescent="0.25">
      <c r="A537" t="s">
        <v>4337</v>
      </c>
      <c r="B537" t="s">
        <v>3176</v>
      </c>
      <c r="C537" t="s">
        <v>121</v>
      </c>
      <c r="D537" s="12">
        <v>41984</v>
      </c>
      <c r="E537" t="s">
        <v>2039</v>
      </c>
      <c r="F537" s="39">
        <v>176</v>
      </c>
    </row>
    <row r="538" spans="1:6" x14ac:dyDescent="0.25">
      <c r="A538" t="s">
        <v>4337</v>
      </c>
      <c r="B538" t="s">
        <v>3176</v>
      </c>
      <c r="C538" t="s">
        <v>121</v>
      </c>
      <c r="D538" s="12">
        <v>41985</v>
      </c>
      <c r="E538" t="s">
        <v>2039</v>
      </c>
      <c r="F538" s="39">
        <v>176</v>
      </c>
    </row>
    <row r="539" spans="1:6" x14ac:dyDescent="0.25">
      <c r="A539" t="s">
        <v>4337</v>
      </c>
      <c r="B539" t="s">
        <v>3176</v>
      </c>
      <c r="C539" t="s">
        <v>121</v>
      </c>
      <c r="D539" s="12">
        <v>41985</v>
      </c>
      <c r="E539" t="s">
        <v>2050</v>
      </c>
      <c r="F539" s="39">
        <v>54</v>
      </c>
    </row>
    <row r="540" spans="1:6" x14ac:dyDescent="0.25">
      <c r="A540" t="s">
        <v>4337</v>
      </c>
      <c r="B540" t="s">
        <v>3176</v>
      </c>
      <c r="C540" t="s">
        <v>121</v>
      </c>
      <c r="D540" s="12">
        <v>41985</v>
      </c>
      <c r="E540" t="s">
        <v>2039</v>
      </c>
      <c r="F540" s="39">
        <v>22</v>
      </c>
    </row>
    <row r="541" spans="1:6" x14ac:dyDescent="0.25">
      <c r="A541" t="s">
        <v>4337</v>
      </c>
      <c r="B541" t="s">
        <v>3176</v>
      </c>
      <c r="C541" t="s">
        <v>1000</v>
      </c>
      <c r="D541" s="12" t="s">
        <v>3895</v>
      </c>
      <c r="E541" t="s">
        <v>2045</v>
      </c>
      <c r="F541" s="39">
        <v>890</v>
      </c>
    </row>
    <row r="542" spans="1:6" x14ac:dyDescent="0.25">
      <c r="A542" t="s">
        <v>4337</v>
      </c>
      <c r="B542" t="s">
        <v>3176</v>
      </c>
      <c r="C542" t="s">
        <v>1000</v>
      </c>
      <c r="D542" s="12" t="s">
        <v>3801</v>
      </c>
      <c r="E542" t="s">
        <v>3183</v>
      </c>
      <c r="F542" s="39">
        <v>151</v>
      </c>
    </row>
    <row r="543" spans="1:6" x14ac:dyDescent="0.25">
      <c r="A543" t="s">
        <v>4337</v>
      </c>
      <c r="B543" t="s">
        <v>3176</v>
      </c>
      <c r="C543" t="s">
        <v>1000</v>
      </c>
      <c r="D543" s="12" t="s">
        <v>3801</v>
      </c>
      <c r="E543" t="s">
        <v>3178</v>
      </c>
      <c r="F543" s="39">
        <v>53</v>
      </c>
    </row>
    <row r="544" spans="1:6" x14ac:dyDescent="0.25">
      <c r="A544" t="s">
        <v>4337</v>
      </c>
      <c r="B544" t="s">
        <v>3176</v>
      </c>
      <c r="C544" t="s">
        <v>1000</v>
      </c>
      <c r="D544" s="12" t="s">
        <v>3801</v>
      </c>
      <c r="E544" t="s">
        <v>2039</v>
      </c>
      <c r="F544" s="39">
        <v>200</v>
      </c>
    </row>
    <row r="545" spans="1:7" x14ac:dyDescent="0.25">
      <c r="A545" t="s">
        <v>4337</v>
      </c>
      <c r="B545" t="s">
        <v>3176</v>
      </c>
      <c r="C545" t="s">
        <v>1000</v>
      </c>
      <c r="D545" s="12" t="s">
        <v>3896</v>
      </c>
      <c r="E545" t="s">
        <v>2039</v>
      </c>
      <c r="F545" s="39">
        <v>200</v>
      </c>
      <c r="G545" s="9"/>
    </row>
    <row r="546" spans="1:7" x14ac:dyDescent="0.25">
      <c r="A546" t="s">
        <v>4337</v>
      </c>
      <c r="B546" t="s">
        <v>3176</v>
      </c>
      <c r="C546" t="s">
        <v>1000</v>
      </c>
      <c r="D546" s="12" t="s">
        <v>3896</v>
      </c>
      <c r="E546" t="s">
        <v>3178</v>
      </c>
      <c r="F546" s="39">
        <v>90</v>
      </c>
    </row>
    <row r="547" spans="1:7" x14ac:dyDescent="0.25">
      <c r="A547" t="s">
        <v>4337</v>
      </c>
      <c r="B547" t="s">
        <v>3176</v>
      </c>
      <c r="C547" t="s">
        <v>1242</v>
      </c>
      <c r="D547" s="12" t="s">
        <v>3897</v>
      </c>
      <c r="E547" t="s">
        <v>3183</v>
      </c>
      <c r="F547" s="39">
        <v>131</v>
      </c>
    </row>
    <row r="548" spans="1:7" x14ac:dyDescent="0.25">
      <c r="A548" t="s">
        <v>4337</v>
      </c>
      <c r="B548" t="s">
        <v>3176</v>
      </c>
      <c r="C548" t="s">
        <v>1242</v>
      </c>
      <c r="D548" s="12" t="s">
        <v>3897</v>
      </c>
      <c r="E548" t="s">
        <v>2043</v>
      </c>
      <c r="F548" s="39">
        <v>12</v>
      </c>
    </row>
    <row r="549" spans="1:7" x14ac:dyDescent="0.25">
      <c r="A549" t="s">
        <v>4337</v>
      </c>
      <c r="B549" t="s">
        <v>3176</v>
      </c>
      <c r="C549" t="s">
        <v>1242</v>
      </c>
      <c r="D549" s="12" t="s">
        <v>3897</v>
      </c>
      <c r="E549" t="s">
        <v>3178</v>
      </c>
      <c r="F549" s="39">
        <v>43</v>
      </c>
    </row>
    <row r="550" spans="1:7" x14ac:dyDescent="0.25">
      <c r="A550" t="s">
        <v>4337</v>
      </c>
      <c r="B550" t="s">
        <v>3176</v>
      </c>
      <c r="C550" t="s">
        <v>121</v>
      </c>
      <c r="D550" s="12">
        <v>42041</v>
      </c>
      <c r="E550" t="s">
        <v>2050</v>
      </c>
      <c r="F550" s="39">
        <v>28</v>
      </c>
    </row>
    <row r="551" spans="1:7" x14ac:dyDescent="0.25">
      <c r="A551" t="s">
        <v>4337</v>
      </c>
      <c r="B551" t="s">
        <v>3176</v>
      </c>
      <c r="C551" t="s">
        <v>121</v>
      </c>
      <c r="D551" s="12">
        <v>42041</v>
      </c>
      <c r="E551" t="s">
        <v>2039</v>
      </c>
      <c r="F551" s="39">
        <v>230</v>
      </c>
    </row>
    <row r="552" spans="1:7" x14ac:dyDescent="0.25">
      <c r="A552" t="s">
        <v>4337</v>
      </c>
      <c r="B552" t="s">
        <v>3176</v>
      </c>
      <c r="C552" t="s">
        <v>121</v>
      </c>
      <c r="D552" s="12">
        <v>42041</v>
      </c>
      <c r="E552" t="s">
        <v>2050</v>
      </c>
      <c r="F552" s="39">
        <v>27</v>
      </c>
    </row>
    <row r="553" spans="1:7" x14ac:dyDescent="0.25">
      <c r="A553" t="s">
        <v>4337</v>
      </c>
      <c r="B553" t="s">
        <v>3176</v>
      </c>
      <c r="C553" t="s">
        <v>121</v>
      </c>
      <c r="D553" s="12">
        <v>42041</v>
      </c>
      <c r="E553" t="s">
        <v>2050</v>
      </c>
      <c r="F553" s="39">
        <v>19</v>
      </c>
    </row>
    <row r="554" spans="1:7" x14ac:dyDescent="0.25">
      <c r="A554" t="s">
        <v>4337</v>
      </c>
      <c r="B554" t="s">
        <v>3176</v>
      </c>
      <c r="C554" t="s">
        <v>1428</v>
      </c>
      <c r="D554" s="12" t="s">
        <v>3898</v>
      </c>
      <c r="E554" t="s">
        <v>3201</v>
      </c>
      <c r="F554" s="39">
        <v>59</v>
      </c>
    </row>
    <row r="555" spans="1:7" x14ac:dyDescent="0.25">
      <c r="A555" t="s">
        <v>4337</v>
      </c>
      <c r="B555" t="s">
        <v>3176</v>
      </c>
      <c r="C555" t="s">
        <v>1108</v>
      </c>
      <c r="D555" s="12">
        <v>42065</v>
      </c>
      <c r="E555" t="s">
        <v>3179</v>
      </c>
      <c r="F555" s="39">
        <v>195</v>
      </c>
    </row>
    <row r="556" spans="1:7" x14ac:dyDescent="0.25">
      <c r="A556" t="s">
        <v>4337</v>
      </c>
      <c r="B556" t="s">
        <v>3176</v>
      </c>
      <c r="C556" t="s">
        <v>1108</v>
      </c>
      <c r="D556" s="12">
        <v>42066</v>
      </c>
      <c r="E556" t="s">
        <v>3178</v>
      </c>
      <c r="F556" s="39">
        <v>60</v>
      </c>
    </row>
    <row r="557" spans="1:7" x14ac:dyDescent="0.25">
      <c r="A557" t="s">
        <v>4337</v>
      </c>
      <c r="B557" t="s">
        <v>3176</v>
      </c>
      <c r="C557" t="s">
        <v>1108</v>
      </c>
      <c r="D557" s="12">
        <v>42066</v>
      </c>
      <c r="E557" t="s">
        <v>3179</v>
      </c>
      <c r="F557" s="39">
        <v>195</v>
      </c>
    </row>
    <row r="558" spans="1:7" x14ac:dyDescent="0.25">
      <c r="A558" t="s">
        <v>4337</v>
      </c>
      <c r="B558" t="s">
        <v>3176</v>
      </c>
      <c r="C558" t="s">
        <v>1108</v>
      </c>
      <c r="D558" s="12">
        <v>42067</v>
      </c>
      <c r="E558" t="s">
        <v>2104</v>
      </c>
      <c r="F558" s="39">
        <v>540</v>
      </c>
    </row>
    <row r="559" spans="1:7" x14ac:dyDescent="0.25">
      <c r="A559" t="s">
        <v>4337</v>
      </c>
      <c r="B559" t="s">
        <v>3176</v>
      </c>
      <c r="C559" t="s">
        <v>1000</v>
      </c>
      <c r="D559" s="12">
        <v>42075</v>
      </c>
      <c r="E559" t="s">
        <v>3183</v>
      </c>
      <c r="F559" s="39">
        <v>344</v>
      </c>
    </row>
    <row r="560" spans="1:7" x14ac:dyDescent="0.25">
      <c r="A560" t="s">
        <v>4337</v>
      </c>
      <c r="B560" t="s">
        <v>3176</v>
      </c>
      <c r="C560" t="s">
        <v>1428</v>
      </c>
      <c r="D560" s="12" t="s">
        <v>3899</v>
      </c>
      <c r="E560" t="s">
        <v>2292</v>
      </c>
      <c r="F560" s="39">
        <v>4560</v>
      </c>
    </row>
    <row r="561" spans="1:6" x14ac:dyDescent="0.25">
      <c r="A561" t="s">
        <v>4337</v>
      </c>
      <c r="B561" t="s">
        <v>3176</v>
      </c>
      <c r="C561" t="s">
        <v>1428</v>
      </c>
      <c r="D561" s="12" t="s">
        <v>3776</v>
      </c>
      <c r="E561" t="s">
        <v>2292</v>
      </c>
      <c r="F561" s="39">
        <v>48</v>
      </c>
    </row>
    <row r="562" spans="1:6" x14ac:dyDescent="0.25">
      <c r="A562" t="s">
        <v>4337</v>
      </c>
      <c r="B562" t="s">
        <v>3176</v>
      </c>
      <c r="C562" t="s">
        <v>916</v>
      </c>
      <c r="D562" s="12" t="s">
        <v>3900</v>
      </c>
      <c r="E562" t="s">
        <v>3178</v>
      </c>
      <c r="F562" s="39">
        <v>49</v>
      </c>
    </row>
    <row r="563" spans="1:6" x14ac:dyDescent="0.25">
      <c r="A563" t="s">
        <v>4337</v>
      </c>
      <c r="B563" t="s">
        <v>3176</v>
      </c>
      <c r="C563" t="s">
        <v>1428</v>
      </c>
      <c r="D563" s="12" t="s">
        <v>3901</v>
      </c>
      <c r="E563" t="s">
        <v>2292</v>
      </c>
      <c r="F563" s="39">
        <v>48</v>
      </c>
    </row>
    <row r="564" spans="1:6" x14ac:dyDescent="0.25">
      <c r="A564" t="s">
        <v>4337</v>
      </c>
      <c r="B564" t="s">
        <v>3176</v>
      </c>
      <c r="C564" t="s">
        <v>1428</v>
      </c>
      <c r="D564" s="12" t="s">
        <v>3902</v>
      </c>
      <c r="E564" t="s">
        <v>2292</v>
      </c>
      <c r="F564" s="39">
        <v>48</v>
      </c>
    </row>
    <row r="565" spans="1:6" x14ac:dyDescent="0.25">
      <c r="A565" t="s">
        <v>4337</v>
      </c>
      <c r="B565" t="s">
        <v>3176</v>
      </c>
      <c r="C565" t="s">
        <v>1428</v>
      </c>
      <c r="D565" s="12" t="s">
        <v>3902</v>
      </c>
      <c r="E565" t="s">
        <v>2292</v>
      </c>
      <c r="F565" s="39">
        <v>48</v>
      </c>
    </row>
    <row r="566" spans="1:6" x14ac:dyDescent="0.25">
      <c r="A566" t="s">
        <v>4337</v>
      </c>
      <c r="B566" t="s">
        <v>3176</v>
      </c>
      <c r="C566" t="s">
        <v>941</v>
      </c>
      <c r="D566" s="12">
        <v>42130</v>
      </c>
      <c r="E566" t="s">
        <v>3183</v>
      </c>
      <c r="F566" s="39">
        <v>96</v>
      </c>
    </row>
    <row r="567" spans="1:6" x14ac:dyDescent="0.25">
      <c r="A567" t="s">
        <v>4337</v>
      </c>
      <c r="B567" t="s">
        <v>3176</v>
      </c>
      <c r="C567" t="s">
        <v>1428</v>
      </c>
      <c r="D567" s="12">
        <v>42156</v>
      </c>
      <c r="E567" t="s">
        <v>2292</v>
      </c>
      <c r="F567" s="39">
        <v>48</v>
      </c>
    </row>
    <row r="568" spans="1:6" x14ac:dyDescent="0.25">
      <c r="A568" t="s">
        <v>4337</v>
      </c>
      <c r="B568" t="s">
        <v>3176</v>
      </c>
      <c r="C568" t="s">
        <v>1428</v>
      </c>
      <c r="D568" s="12">
        <v>42157</v>
      </c>
      <c r="E568" t="s">
        <v>3201</v>
      </c>
      <c r="F568" s="39">
        <v>63</v>
      </c>
    </row>
    <row r="569" spans="1:6" x14ac:dyDescent="0.25">
      <c r="A569" t="s">
        <v>4337</v>
      </c>
      <c r="B569" t="s">
        <v>3176</v>
      </c>
      <c r="C569" t="s">
        <v>1428</v>
      </c>
      <c r="D569" s="12">
        <v>42193</v>
      </c>
      <c r="E569" t="s">
        <v>2292</v>
      </c>
      <c r="F569" s="39">
        <v>91</v>
      </c>
    </row>
    <row r="570" spans="1:6" x14ac:dyDescent="0.25">
      <c r="A570" t="s">
        <v>4337</v>
      </c>
      <c r="B570" t="s">
        <v>3176</v>
      </c>
      <c r="C570" t="s">
        <v>1428</v>
      </c>
      <c r="D570" s="12">
        <v>42248</v>
      </c>
      <c r="E570" t="s">
        <v>2292</v>
      </c>
      <c r="F570" s="39">
        <v>91</v>
      </c>
    </row>
    <row r="571" spans="1:6" x14ac:dyDescent="0.25">
      <c r="A571" t="s">
        <v>4337</v>
      </c>
      <c r="B571" t="s">
        <v>3176</v>
      </c>
      <c r="C571" t="s">
        <v>1513</v>
      </c>
      <c r="D571" s="12">
        <v>42257</v>
      </c>
      <c r="E571" t="s">
        <v>2047</v>
      </c>
      <c r="F571" s="39">
        <v>55</v>
      </c>
    </row>
    <row r="572" spans="1:6" x14ac:dyDescent="0.25">
      <c r="A572" t="s">
        <v>4337</v>
      </c>
      <c r="B572" t="s">
        <v>3176</v>
      </c>
      <c r="C572" t="s">
        <v>1108</v>
      </c>
      <c r="D572" s="12" t="s">
        <v>3804</v>
      </c>
      <c r="E572" t="s">
        <v>3183</v>
      </c>
      <c r="F572" s="39">
        <v>846</v>
      </c>
    </row>
    <row r="573" spans="1:6" x14ac:dyDescent="0.25">
      <c r="A573" t="s">
        <v>4337</v>
      </c>
      <c r="B573" t="s">
        <v>3176</v>
      </c>
      <c r="C573" t="s">
        <v>1108</v>
      </c>
      <c r="D573" s="12" t="s">
        <v>3804</v>
      </c>
      <c r="E573" t="s">
        <v>3183</v>
      </c>
      <c r="F573" s="39">
        <v>96</v>
      </c>
    </row>
    <row r="574" spans="1:6" x14ac:dyDescent="0.25">
      <c r="A574" t="s">
        <v>4337</v>
      </c>
      <c r="B574" t="s">
        <v>3176</v>
      </c>
      <c r="C574" t="s">
        <v>1108</v>
      </c>
      <c r="D574" s="12" t="s">
        <v>3781</v>
      </c>
      <c r="E574" t="s">
        <v>3183</v>
      </c>
      <c r="F574" s="39">
        <v>96</v>
      </c>
    </row>
    <row r="575" spans="1:6" x14ac:dyDescent="0.25">
      <c r="A575" t="s">
        <v>4337</v>
      </c>
      <c r="B575" t="s">
        <v>3176</v>
      </c>
      <c r="C575" t="s">
        <v>1242</v>
      </c>
      <c r="D575" s="12" t="s">
        <v>3903</v>
      </c>
      <c r="E575" t="s">
        <v>3178</v>
      </c>
      <c r="F575" s="39">
        <v>60</v>
      </c>
    </row>
    <row r="576" spans="1:6" x14ac:dyDescent="0.25">
      <c r="A576" t="s">
        <v>4337</v>
      </c>
      <c r="B576" t="s">
        <v>3176</v>
      </c>
      <c r="C576" t="s">
        <v>1428</v>
      </c>
      <c r="D576" s="12" t="s">
        <v>3904</v>
      </c>
      <c r="E576" t="s">
        <v>3201</v>
      </c>
      <c r="F576" s="39">
        <v>25</v>
      </c>
    </row>
    <row r="577" spans="1:6" x14ac:dyDescent="0.25">
      <c r="A577" t="s">
        <v>4337</v>
      </c>
      <c r="B577" t="s">
        <v>3176</v>
      </c>
      <c r="C577" t="s">
        <v>1513</v>
      </c>
      <c r="D577" s="12">
        <v>42349</v>
      </c>
      <c r="E577" t="s">
        <v>2047</v>
      </c>
      <c r="F577" s="39">
        <v>46</v>
      </c>
    </row>
    <row r="578" spans="1:6" x14ac:dyDescent="0.25">
      <c r="A578" t="s">
        <v>4337</v>
      </c>
      <c r="B578" t="s">
        <v>3176</v>
      </c>
      <c r="C578" t="s">
        <v>823</v>
      </c>
      <c r="D578" s="12">
        <v>42376</v>
      </c>
      <c r="E578" t="s">
        <v>2047</v>
      </c>
      <c r="F578" s="39">
        <v>48</v>
      </c>
    </row>
    <row r="579" spans="1:6" x14ac:dyDescent="0.25">
      <c r="A579" t="s">
        <v>4337</v>
      </c>
      <c r="B579" t="s">
        <v>3176</v>
      </c>
      <c r="C579" t="s">
        <v>121</v>
      </c>
      <c r="D579" s="12" t="s">
        <v>3859</v>
      </c>
      <c r="E579" t="s">
        <v>2039</v>
      </c>
      <c r="F579" s="39">
        <v>221</v>
      </c>
    </row>
    <row r="580" spans="1:6" x14ac:dyDescent="0.25">
      <c r="A580" t="s">
        <v>4337</v>
      </c>
      <c r="B580" t="s">
        <v>3176</v>
      </c>
      <c r="C580" t="s">
        <v>121</v>
      </c>
      <c r="D580" s="12" t="s">
        <v>3859</v>
      </c>
      <c r="E580" t="s">
        <v>2050</v>
      </c>
      <c r="F580" s="39">
        <v>48</v>
      </c>
    </row>
    <row r="581" spans="1:6" x14ac:dyDescent="0.25">
      <c r="A581" t="s">
        <v>4337</v>
      </c>
      <c r="B581" t="s">
        <v>3176</v>
      </c>
      <c r="C581" t="s">
        <v>121</v>
      </c>
      <c r="D581" s="12" t="s">
        <v>3859</v>
      </c>
      <c r="E581" t="s">
        <v>3183</v>
      </c>
      <c r="F581" s="39">
        <v>137</v>
      </c>
    </row>
    <row r="582" spans="1:6" x14ac:dyDescent="0.25">
      <c r="A582" t="s">
        <v>4337</v>
      </c>
      <c r="B582" t="s">
        <v>3176</v>
      </c>
      <c r="C582" t="s">
        <v>1399</v>
      </c>
      <c r="D582" s="12">
        <v>42402</v>
      </c>
      <c r="E582" t="s">
        <v>2047</v>
      </c>
      <c r="F582" s="39">
        <v>52</v>
      </c>
    </row>
    <row r="583" spans="1:6" x14ac:dyDescent="0.25">
      <c r="A583" t="s">
        <v>4337</v>
      </c>
      <c r="B583" t="s">
        <v>3176</v>
      </c>
      <c r="C583" t="s">
        <v>1282</v>
      </c>
      <c r="D583" s="12">
        <v>42440</v>
      </c>
      <c r="E583" t="s">
        <v>3178</v>
      </c>
      <c r="F583" s="39">
        <v>65</v>
      </c>
    </row>
    <row r="584" spans="1:6" x14ac:dyDescent="0.25">
      <c r="A584" t="s">
        <v>4337</v>
      </c>
      <c r="B584" t="s">
        <v>3176</v>
      </c>
      <c r="C584" t="s">
        <v>1513</v>
      </c>
      <c r="D584" s="12">
        <v>42461</v>
      </c>
      <c r="E584" t="s">
        <v>3180</v>
      </c>
      <c r="F584" s="39">
        <v>179</v>
      </c>
    </row>
    <row r="585" spans="1:6" x14ac:dyDescent="0.25">
      <c r="A585" t="s">
        <v>4337</v>
      </c>
      <c r="B585" t="s">
        <v>3176</v>
      </c>
      <c r="C585" t="s">
        <v>1513</v>
      </c>
      <c r="D585" s="12">
        <v>42524</v>
      </c>
      <c r="E585" t="s">
        <v>2052</v>
      </c>
      <c r="F585" s="39">
        <v>8252</v>
      </c>
    </row>
    <row r="586" spans="1:6" x14ac:dyDescent="0.25">
      <c r="A586" t="s">
        <v>4337</v>
      </c>
      <c r="B586" t="s">
        <v>3176</v>
      </c>
      <c r="C586" t="s">
        <v>1513</v>
      </c>
      <c r="D586" s="12">
        <v>42524</v>
      </c>
      <c r="E586" t="s">
        <v>3180</v>
      </c>
      <c r="F586" s="39">
        <v>250</v>
      </c>
    </row>
    <row r="587" spans="1:6" x14ac:dyDescent="0.25">
      <c r="A587" t="s">
        <v>4337</v>
      </c>
      <c r="B587" t="s">
        <v>3176</v>
      </c>
      <c r="C587" t="s">
        <v>1513</v>
      </c>
      <c r="D587" s="12">
        <v>42524</v>
      </c>
      <c r="E587" t="s">
        <v>3177</v>
      </c>
      <c r="F587" s="39">
        <v>482</v>
      </c>
    </row>
    <row r="588" spans="1:6" x14ac:dyDescent="0.25">
      <c r="A588" t="s">
        <v>4337</v>
      </c>
      <c r="B588" t="s">
        <v>3176</v>
      </c>
      <c r="C588" t="s">
        <v>1513</v>
      </c>
      <c r="D588" s="12">
        <v>42528</v>
      </c>
      <c r="E588" t="s">
        <v>2047</v>
      </c>
      <c r="F588" s="39">
        <v>62</v>
      </c>
    </row>
    <row r="589" spans="1:6" x14ac:dyDescent="0.25">
      <c r="A589" t="s">
        <v>4337</v>
      </c>
      <c r="B589" t="s">
        <v>3176</v>
      </c>
      <c r="C589" t="s">
        <v>1513</v>
      </c>
      <c r="D589" s="12" t="s">
        <v>3905</v>
      </c>
      <c r="E589" t="s">
        <v>2047</v>
      </c>
      <c r="F589" s="39">
        <v>65</v>
      </c>
    </row>
    <row r="590" spans="1:6" x14ac:dyDescent="0.25">
      <c r="A590" t="s">
        <v>4337</v>
      </c>
      <c r="B590" t="s">
        <v>3176</v>
      </c>
      <c r="C590" t="s">
        <v>566</v>
      </c>
      <c r="D590" s="12">
        <v>42552</v>
      </c>
      <c r="E590" t="s">
        <v>2047</v>
      </c>
      <c r="F590" s="39">
        <v>39</v>
      </c>
    </row>
    <row r="591" spans="1:6" x14ac:dyDescent="0.25">
      <c r="A591" t="s">
        <v>4337</v>
      </c>
      <c r="B591" t="s">
        <v>3176</v>
      </c>
      <c r="C591" t="s">
        <v>1242</v>
      </c>
      <c r="D591" s="12" t="s">
        <v>3906</v>
      </c>
      <c r="E591" t="s">
        <v>3178</v>
      </c>
      <c r="F591" s="39">
        <v>51</v>
      </c>
    </row>
    <row r="592" spans="1:6" x14ac:dyDescent="0.25">
      <c r="A592" t="s">
        <v>4337</v>
      </c>
      <c r="B592" t="s">
        <v>3176</v>
      </c>
      <c r="C592" t="s">
        <v>1513</v>
      </c>
      <c r="D592" s="12">
        <v>42708</v>
      </c>
      <c r="E592" t="s">
        <v>3180</v>
      </c>
      <c r="F592" s="39">
        <v>132</v>
      </c>
    </row>
    <row r="593" spans="1:6" x14ac:dyDescent="0.25">
      <c r="A593" t="s">
        <v>4337</v>
      </c>
      <c r="B593" t="s">
        <v>3176</v>
      </c>
      <c r="C593" t="s">
        <v>1513</v>
      </c>
      <c r="D593" s="12">
        <v>42709</v>
      </c>
      <c r="E593" t="s">
        <v>3180</v>
      </c>
      <c r="F593" s="39">
        <v>250</v>
      </c>
    </row>
    <row r="594" spans="1:6" x14ac:dyDescent="0.25">
      <c r="A594" t="s">
        <v>4337</v>
      </c>
      <c r="B594" t="s">
        <v>3176</v>
      </c>
      <c r="C594" t="s">
        <v>1399</v>
      </c>
      <c r="D594" s="12">
        <v>42710</v>
      </c>
      <c r="E594" t="s">
        <v>2047</v>
      </c>
      <c r="F594" s="39">
        <v>21</v>
      </c>
    </row>
    <row r="595" spans="1:6" x14ac:dyDescent="0.25">
      <c r="A595" t="s">
        <v>4337</v>
      </c>
      <c r="B595" t="s">
        <v>3176</v>
      </c>
      <c r="C595" t="s">
        <v>1513</v>
      </c>
      <c r="D595" s="12">
        <v>42710</v>
      </c>
      <c r="E595" t="s">
        <v>2052</v>
      </c>
      <c r="F595" s="39">
        <v>4810</v>
      </c>
    </row>
    <row r="596" spans="1:6" x14ac:dyDescent="0.25">
      <c r="A596" t="s">
        <v>4337</v>
      </c>
      <c r="B596" t="s">
        <v>3176</v>
      </c>
      <c r="C596" t="s">
        <v>1513</v>
      </c>
      <c r="D596" s="12">
        <v>42710</v>
      </c>
      <c r="E596" t="s">
        <v>3180</v>
      </c>
      <c r="F596" s="39">
        <v>250</v>
      </c>
    </row>
    <row r="597" spans="1:6" x14ac:dyDescent="0.25">
      <c r="A597" t="s">
        <v>4337</v>
      </c>
      <c r="B597" t="s">
        <v>3176</v>
      </c>
      <c r="C597" t="s">
        <v>1513</v>
      </c>
      <c r="D597" s="12">
        <v>42710</v>
      </c>
      <c r="E597" t="s">
        <v>3177</v>
      </c>
      <c r="F597" s="39">
        <v>642</v>
      </c>
    </row>
    <row r="598" spans="1:6" x14ac:dyDescent="0.25">
      <c r="A598" t="s">
        <v>4337</v>
      </c>
      <c r="B598" t="s">
        <v>3176</v>
      </c>
      <c r="C598" t="s">
        <v>1513</v>
      </c>
      <c r="D598" s="12">
        <v>42711</v>
      </c>
      <c r="E598" t="s">
        <v>3180</v>
      </c>
      <c r="F598" s="39">
        <v>250</v>
      </c>
    </row>
    <row r="599" spans="1:6" x14ac:dyDescent="0.25">
      <c r="A599" t="s">
        <v>4337</v>
      </c>
      <c r="B599" t="s">
        <v>3176</v>
      </c>
      <c r="C599" t="s">
        <v>1513</v>
      </c>
      <c r="D599" s="12">
        <v>42712</v>
      </c>
      <c r="E599" t="s">
        <v>3180</v>
      </c>
      <c r="F599" s="39">
        <v>250</v>
      </c>
    </row>
    <row r="600" spans="1:6" x14ac:dyDescent="0.25">
      <c r="A600" t="s">
        <v>4337</v>
      </c>
      <c r="B600" t="s">
        <v>3176</v>
      </c>
      <c r="C600" t="s">
        <v>1513</v>
      </c>
      <c r="D600" s="12">
        <v>42713</v>
      </c>
      <c r="E600" t="s">
        <v>3180</v>
      </c>
      <c r="F600" s="39">
        <v>250</v>
      </c>
    </row>
    <row r="601" spans="1:6" x14ac:dyDescent="0.25">
      <c r="A601" t="s">
        <v>4337</v>
      </c>
      <c r="B601" t="s">
        <v>3176</v>
      </c>
      <c r="C601" t="s">
        <v>1513</v>
      </c>
      <c r="D601" s="12" t="s">
        <v>3907</v>
      </c>
      <c r="E601" t="s">
        <v>3177</v>
      </c>
      <c r="F601" s="39">
        <v>921</v>
      </c>
    </row>
    <row r="602" spans="1:6" x14ac:dyDescent="0.25">
      <c r="A602" t="s">
        <v>4337</v>
      </c>
      <c r="B602" t="s">
        <v>3176</v>
      </c>
      <c r="C602" t="s">
        <v>1513</v>
      </c>
      <c r="D602" s="12" t="s">
        <v>3907</v>
      </c>
      <c r="E602" t="s">
        <v>2052</v>
      </c>
      <c r="F602" s="39">
        <v>383</v>
      </c>
    </row>
    <row r="603" spans="1:6" x14ac:dyDescent="0.25">
      <c r="A603" t="s">
        <v>4337</v>
      </c>
      <c r="B603" t="s">
        <v>3176</v>
      </c>
      <c r="C603" t="s">
        <v>1513</v>
      </c>
      <c r="D603" s="12" t="s">
        <v>3907</v>
      </c>
      <c r="E603" t="s">
        <v>2047</v>
      </c>
      <c r="F603" s="39">
        <v>34</v>
      </c>
    </row>
    <row r="604" spans="1:6" x14ac:dyDescent="0.25">
      <c r="A604" t="s">
        <v>4337</v>
      </c>
      <c r="B604" t="s">
        <v>3176</v>
      </c>
      <c r="C604" t="s">
        <v>1513</v>
      </c>
      <c r="D604" s="12" t="s">
        <v>3823</v>
      </c>
      <c r="E604" t="s">
        <v>2047</v>
      </c>
      <c r="F604" s="39">
        <v>45</v>
      </c>
    </row>
    <row r="605" spans="1:6" x14ac:dyDescent="0.25">
      <c r="A605" t="s">
        <v>4337</v>
      </c>
      <c r="B605" t="s">
        <v>3176</v>
      </c>
      <c r="C605" t="s">
        <v>1513</v>
      </c>
      <c r="D605" s="12" t="s">
        <v>3823</v>
      </c>
      <c r="E605" t="s">
        <v>3180</v>
      </c>
      <c r="F605" s="39">
        <v>202</v>
      </c>
    </row>
    <row r="606" spans="1:6" x14ac:dyDescent="0.25">
      <c r="A606" t="s">
        <v>4337</v>
      </c>
      <c r="B606" t="s">
        <v>3176</v>
      </c>
      <c r="C606" t="s">
        <v>1513</v>
      </c>
      <c r="D606" s="12" t="s">
        <v>3908</v>
      </c>
      <c r="E606" t="s">
        <v>2047</v>
      </c>
      <c r="F606" s="39">
        <v>45</v>
      </c>
    </row>
    <row r="607" spans="1:6" x14ac:dyDescent="0.25">
      <c r="A607" t="s">
        <v>4337</v>
      </c>
      <c r="B607" t="s">
        <v>3176</v>
      </c>
      <c r="C607" t="s">
        <v>121</v>
      </c>
      <c r="D607" s="12">
        <v>42769</v>
      </c>
      <c r="E607" t="s">
        <v>3178</v>
      </c>
      <c r="F607" s="39">
        <v>10</v>
      </c>
    </row>
    <row r="608" spans="1:6" x14ac:dyDescent="0.25">
      <c r="A608" t="s">
        <v>4337</v>
      </c>
      <c r="B608" t="s">
        <v>3176</v>
      </c>
      <c r="C608" t="s">
        <v>121</v>
      </c>
      <c r="D608" s="12">
        <v>42769</v>
      </c>
      <c r="E608" t="s">
        <v>3178</v>
      </c>
      <c r="F608" s="39">
        <v>48</v>
      </c>
    </row>
    <row r="609" spans="1:6" x14ac:dyDescent="0.25">
      <c r="A609" t="s">
        <v>4337</v>
      </c>
      <c r="B609" t="s">
        <v>3176</v>
      </c>
      <c r="C609" t="s">
        <v>121</v>
      </c>
      <c r="D609" s="12">
        <v>42769</v>
      </c>
      <c r="E609" t="s">
        <v>2039</v>
      </c>
      <c r="F609" s="39">
        <v>223</v>
      </c>
    </row>
    <row r="610" spans="1:6" x14ac:dyDescent="0.25">
      <c r="A610" t="s">
        <v>4337</v>
      </c>
      <c r="B610" t="s">
        <v>3176</v>
      </c>
      <c r="C610" t="s">
        <v>121</v>
      </c>
      <c r="D610" s="12">
        <v>42770</v>
      </c>
      <c r="E610" t="s">
        <v>3183</v>
      </c>
      <c r="F610" s="39">
        <v>298</v>
      </c>
    </row>
    <row r="611" spans="1:6" x14ac:dyDescent="0.25">
      <c r="A611" t="s">
        <v>4337</v>
      </c>
      <c r="B611" t="s">
        <v>3176</v>
      </c>
      <c r="C611" t="s">
        <v>1282</v>
      </c>
      <c r="D611" s="12" t="s">
        <v>3909</v>
      </c>
      <c r="E611" t="s">
        <v>2047</v>
      </c>
      <c r="F611" s="39">
        <v>156</v>
      </c>
    </row>
    <row r="612" spans="1:6" x14ac:dyDescent="0.25">
      <c r="A612" t="s">
        <v>4337</v>
      </c>
      <c r="B612" t="s">
        <v>3176</v>
      </c>
      <c r="C612" t="s">
        <v>1282</v>
      </c>
      <c r="D612" s="12" t="s">
        <v>3909</v>
      </c>
      <c r="E612" t="s">
        <v>2040</v>
      </c>
      <c r="F612" s="39">
        <v>222</v>
      </c>
    </row>
    <row r="613" spans="1:6" x14ac:dyDescent="0.25">
      <c r="A613" t="s">
        <v>4337</v>
      </c>
      <c r="B613" t="s">
        <v>3176</v>
      </c>
      <c r="C613" t="s">
        <v>1513</v>
      </c>
      <c r="D613" s="12">
        <v>42888</v>
      </c>
      <c r="E613" t="s">
        <v>3177</v>
      </c>
      <c r="F613" s="39">
        <v>539</v>
      </c>
    </row>
    <row r="614" spans="1:6" x14ac:dyDescent="0.25">
      <c r="A614" t="s">
        <v>4337</v>
      </c>
      <c r="B614" t="s">
        <v>3176</v>
      </c>
      <c r="C614" t="s">
        <v>1513</v>
      </c>
      <c r="D614" s="12">
        <v>42888</v>
      </c>
      <c r="E614" t="s">
        <v>2047</v>
      </c>
      <c r="F614" s="39">
        <v>39</v>
      </c>
    </row>
    <row r="615" spans="1:6" x14ac:dyDescent="0.25">
      <c r="A615" t="s">
        <v>4337</v>
      </c>
      <c r="B615" t="s">
        <v>3176</v>
      </c>
      <c r="C615" t="s">
        <v>1513</v>
      </c>
      <c r="D615" s="12">
        <v>42888</v>
      </c>
      <c r="E615" t="s">
        <v>2052</v>
      </c>
      <c r="F615" s="39">
        <v>4262</v>
      </c>
    </row>
    <row r="616" spans="1:6" x14ac:dyDescent="0.25">
      <c r="A616" t="s">
        <v>4337</v>
      </c>
      <c r="B616" t="s">
        <v>3176</v>
      </c>
      <c r="C616" t="s">
        <v>1108</v>
      </c>
      <c r="D616" s="12">
        <v>42889</v>
      </c>
      <c r="E616" t="s">
        <v>3178</v>
      </c>
      <c r="F616" s="39">
        <v>47</v>
      </c>
    </row>
    <row r="617" spans="1:6" x14ac:dyDescent="0.25">
      <c r="A617" t="s">
        <v>4337</v>
      </c>
      <c r="B617" t="s">
        <v>3176</v>
      </c>
      <c r="C617" t="s">
        <v>121</v>
      </c>
      <c r="D617" s="12" t="s">
        <v>3871</v>
      </c>
      <c r="E617" t="s">
        <v>3183</v>
      </c>
      <c r="F617" s="39">
        <v>95</v>
      </c>
    </row>
    <row r="618" spans="1:6" x14ac:dyDescent="0.25">
      <c r="A618" t="s">
        <v>4337</v>
      </c>
      <c r="B618" t="s">
        <v>3176</v>
      </c>
      <c r="C618" t="s">
        <v>121</v>
      </c>
      <c r="D618" s="12" t="s">
        <v>3871</v>
      </c>
      <c r="E618" t="s">
        <v>3183</v>
      </c>
      <c r="F618" s="39">
        <v>44</v>
      </c>
    </row>
    <row r="619" spans="1:6" x14ac:dyDescent="0.25">
      <c r="A619" t="s">
        <v>4337</v>
      </c>
      <c r="B619" t="s">
        <v>3176</v>
      </c>
      <c r="C619" t="s">
        <v>121</v>
      </c>
      <c r="D619" s="12" t="s">
        <v>3910</v>
      </c>
      <c r="E619" t="s">
        <v>3178</v>
      </c>
      <c r="F619" s="39">
        <v>10</v>
      </c>
    </row>
    <row r="620" spans="1:6" x14ac:dyDescent="0.25">
      <c r="A620" t="s">
        <v>4337</v>
      </c>
      <c r="B620" t="s">
        <v>3176</v>
      </c>
      <c r="C620" t="s">
        <v>1513</v>
      </c>
      <c r="D620" s="12">
        <v>43073</v>
      </c>
      <c r="E620" t="s">
        <v>3180</v>
      </c>
      <c r="F620" s="39">
        <v>320</v>
      </c>
    </row>
    <row r="621" spans="1:6" x14ac:dyDescent="0.25">
      <c r="A621" t="s">
        <v>4337</v>
      </c>
      <c r="B621" t="s">
        <v>3176</v>
      </c>
      <c r="C621" t="s">
        <v>1513</v>
      </c>
      <c r="D621" s="12">
        <v>43073</v>
      </c>
      <c r="E621" t="s">
        <v>3180</v>
      </c>
      <c r="F621" s="39">
        <v>320</v>
      </c>
    </row>
    <row r="622" spans="1:6" x14ac:dyDescent="0.25">
      <c r="A622" t="s">
        <v>4337</v>
      </c>
      <c r="B622" t="s">
        <v>3176</v>
      </c>
      <c r="C622" t="s">
        <v>1513</v>
      </c>
      <c r="D622" s="12">
        <v>43074</v>
      </c>
      <c r="E622" t="s">
        <v>3177</v>
      </c>
      <c r="F622" s="39">
        <v>1324</v>
      </c>
    </row>
    <row r="623" spans="1:6" x14ac:dyDescent="0.25">
      <c r="A623" t="s">
        <v>4337</v>
      </c>
      <c r="B623" t="s">
        <v>3176</v>
      </c>
      <c r="C623" t="s">
        <v>1513</v>
      </c>
      <c r="D623" s="12">
        <v>43074</v>
      </c>
      <c r="E623" t="s">
        <v>3180</v>
      </c>
      <c r="F623" s="39">
        <v>320</v>
      </c>
    </row>
    <row r="624" spans="1:6" x14ac:dyDescent="0.25">
      <c r="A624" t="s">
        <v>4337</v>
      </c>
      <c r="B624" t="s">
        <v>3176</v>
      </c>
      <c r="C624" t="s">
        <v>1513</v>
      </c>
      <c r="D624" s="12">
        <v>43074</v>
      </c>
      <c r="E624" t="s">
        <v>2052</v>
      </c>
      <c r="F624" s="39">
        <v>15614</v>
      </c>
    </row>
    <row r="625" spans="1:6" x14ac:dyDescent="0.25">
      <c r="A625" t="s">
        <v>4337</v>
      </c>
      <c r="B625" t="s">
        <v>3176</v>
      </c>
      <c r="C625" t="s">
        <v>1513</v>
      </c>
      <c r="D625" s="12">
        <v>43075</v>
      </c>
      <c r="E625" t="s">
        <v>2047</v>
      </c>
      <c r="F625" s="39">
        <v>118</v>
      </c>
    </row>
    <row r="626" spans="1:6" x14ac:dyDescent="0.25">
      <c r="A626" t="s">
        <v>4337</v>
      </c>
      <c r="B626" t="s">
        <v>3176</v>
      </c>
      <c r="C626" t="s">
        <v>1513</v>
      </c>
      <c r="D626" s="12">
        <v>43075</v>
      </c>
      <c r="E626" t="s">
        <v>3180</v>
      </c>
      <c r="F626" s="39">
        <v>320</v>
      </c>
    </row>
    <row r="627" spans="1:6" x14ac:dyDescent="0.25">
      <c r="A627" t="s">
        <v>4337</v>
      </c>
      <c r="B627" t="s">
        <v>3176</v>
      </c>
      <c r="C627" t="s">
        <v>1513</v>
      </c>
      <c r="D627" s="12">
        <v>43076</v>
      </c>
      <c r="E627" t="s">
        <v>3180</v>
      </c>
      <c r="F627" s="39">
        <v>320</v>
      </c>
    </row>
    <row r="628" spans="1:6" x14ac:dyDescent="0.25">
      <c r="A628" t="s">
        <v>4337</v>
      </c>
      <c r="B628" t="s">
        <v>3176</v>
      </c>
      <c r="C628" t="s">
        <v>1513</v>
      </c>
      <c r="D628" s="12">
        <v>43077</v>
      </c>
      <c r="E628" t="s">
        <v>3180</v>
      </c>
      <c r="F628" s="39">
        <v>320</v>
      </c>
    </row>
    <row r="629" spans="1:6" x14ac:dyDescent="0.25">
      <c r="A629" t="s">
        <v>4337</v>
      </c>
      <c r="B629" t="s">
        <v>3176</v>
      </c>
      <c r="C629" t="s">
        <v>1513</v>
      </c>
      <c r="D629" s="12">
        <v>43078</v>
      </c>
      <c r="E629" t="s">
        <v>2052</v>
      </c>
      <c r="F629" s="39">
        <v>30</v>
      </c>
    </row>
    <row r="630" spans="1:6" x14ac:dyDescent="0.25">
      <c r="A630" t="s">
        <v>4338</v>
      </c>
      <c r="B630" t="s">
        <v>3176</v>
      </c>
      <c r="C630" t="s">
        <v>1513</v>
      </c>
      <c r="D630" s="12">
        <v>41369</v>
      </c>
      <c r="E630" t="s">
        <v>2040</v>
      </c>
      <c r="F630" s="39">
        <v>200</v>
      </c>
    </row>
    <row r="631" spans="1:6" x14ac:dyDescent="0.25">
      <c r="A631" t="s">
        <v>4338</v>
      </c>
      <c r="B631" t="s">
        <v>3176</v>
      </c>
      <c r="C631" t="s">
        <v>1513</v>
      </c>
      <c r="D631" s="12">
        <v>41370</v>
      </c>
      <c r="E631" t="s">
        <v>3177</v>
      </c>
      <c r="F631" s="39">
        <v>786</v>
      </c>
    </row>
    <row r="632" spans="1:6" x14ac:dyDescent="0.25">
      <c r="A632" t="s">
        <v>4338</v>
      </c>
      <c r="B632" t="s">
        <v>3176</v>
      </c>
      <c r="C632" t="s">
        <v>1513</v>
      </c>
      <c r="D632" s="12">
        <v>41370</v>
      </c>
      <c r="E632" t="s">
        <v>2052</v>
      </c>
      <c r="F632" s="39">
        <v>4411</v>
      </c>
    </row>
    <row r="633" spans="1:6" x14ac:dyDescent="0.25">
      <c r="A633" t="s">
        <v>4338</v>
      </c>
      <c r="B633" t="s">
        <v>3176</v>
      </c>
      <c r="C633" t="s">
        <v>1513</v>
      </c>
      <c r="D633" s="12">
        <v>41370</v>
      </c>
      <c r="E633" t="s">
        <v>2040</v>
      </c>
      <c r="F633" s="39">
        <v>208</v>
      </c>
    </row>
    <row r="634" spans="1:6" x14ac:dyDescent="0.25">
      <c r="A634" t="s">
        <v>4338</v>
      </c>
      <c r="B634" t="s">
        <v>3176</v>
      </c>
      <c r="C634" t="s">
        <v>1513</v>
      </c>
      <c r="D634" s="12">
        <v>41370</v>
      </c>
      <c r="E634" t="s">
        <v>2051</v>
      </c>
      <c r="F634" s="39">
        <v>65</v>
      </c>
    </row>
    <row r="635" spans="1:6" x14ac:dyDescent="0.25">
      <c r="A635" t="s">
        <v>4338</v>
      </c>
      <c r="B635" t="s">
        <v>3176</v>
      </c>
      <c r="C635" t="s">
        <v>1513</v>
      </c>
      <c r="D635" s="12">
        <v>41371</v>
      </c>
      <c r="E635" t="s">
        <v>2051</v>
      </c>
      <c r="F635" s="39">
        <v>66</v>
      </c>
    </row>
    <row r="636" spans="1:6" x14ac:dyDescent="0.25">
      <c r="A636" t="s">
        <v>4338</v>
      </c>
      <c r="B636" t="s">
        <v>3176</v>
      </c>
      <c r="C636" t="s">
        <v>1513</v>
      </c>
      <c r="D636" s="12">
        <v>41371</v>
      </c>
      <c r="E636" t="s">
        <v>2040</v>
      </c>
      <c r="F636" s="39">
        <v>208</v>
      </c>
    </row>
    <row r="637" spans="1:6" x14ac:dyDescent="0.25">
      <c r="A637" t="s">
        <v>4338</v>
      </c>
      <c r="B637" t="s">
        <v>3176</v>
      </c>
      <c r="C637" t="s">
        <v>1513</v>
      </c>
      <c r="D637" s="12">
        <v>41372</v>
      </c>
      <c r="E637" t="s">
        <v>2051</v>
      </c>
      <c r="F637" s="39">
        <v>62</v>
      </c>
    </row>
    <row r="638" spans="1:6" x14ac:dyDescent="0.25">
      <c r="A638" t="s">
        <v>4338</v>
      </c>
      <c r="B638" t="s">
        <v>3176</v>
      </c>
      <c r="C638" t="s">
        <v>1513</v>
      </c>
      <c r="D638" s="12">
        <v>41372</v>
      </c>
      <c r="E638" t="s">
        <v>2040</v>
      </c>
      <c r="F638" s="39">
        <v>208</v>
      </c>
    </row>
    <row r="639" spans="1:6" x14ac:dyDescent="0.25">
      <c r="A639" t="s">
        <v>4338</v>
      </c>
      <c r="B639" t="s">
        <v>3176</v>
      </c>
      <c r="C639" t="s">
        <v>1513</v>
      </c>
      <c r="D639" s="12">
        <v>41373</v>
      </c>
      <c r="E639" t="s">
        <v>2051</v>
      </c>
      <c r="F639" s="39">
        <v>66</v>
      </c>
    </row>
    <row r="640" spans="1:6" x14ac:dyDescent="0.25">
      <c r="A640" t="s">
        <v>4338</v>
      </c>
      <c r="B640" t="s">
        <v>3176</v>
      </c>
      <c r="C640" t="s">
        <v>1513</v>
      </c>
      <c r="D640" s="12">
        <v>41373</v>
      </c>
      <c r="E640" t="s">
        <v>2040</v>
      </c>
      <c r="F640" s="39">
        <v>208</v>
      </c>
    </row>
    <row r="641" spans="1:6" x14ac:dyDescent="0.25">
      <c r="A641" t="s">
        <v>4338</v>
      </c>
      <c r="B641" t="s">
        <v>3176</v>
      </c>
      <c r="C641" t="s">
        <v>1513</v>
      </c>
      <c r="D641" s="12">
        <v>41374</v>
      </c>
      <c r="E641" t="s">
        <v>2040</v>
      </c>
      <c r="F641" s="39">
        <v>208</v>
      </c>
    </row>
    <row r="642" spans="1:6" x14ac:dyDescent="0.25">
      <c r="A642" t="s">
        <v>4338</v>
      </c>
      <c r="B642" t="s">
        <v>3176</v>
      </c>
      <c r="C642" t="s">
        <v>1513</v>
      </c>
      <c r="D642" s="12">
        <v>41374</v>
      </c>
      <c r="E642" t="s">
        <v>2051</v>
      </c>
      <c r="F642" s="39">
        <v>65</v>
      </c>
    </row>
    <row r="643" spans="1:6" x14ac:dyDescent="0.25">
      <c r="A643" t="s">
        <v>4338</v>
      </c>
      <c r="B643" t="s">
        <v>3176</v>
      </c>
      <c r="C643" t="s">
        <v>1170</v>
      </c>
      <c r="D643" s="12" t="s">
        <v>3911</v>
      </c>
      <c r="E643" t="s">
        <v>2029</v>
      </c>
      <c r="F643" s="39">
        <v>16</v>
      </c>
    </row>
    <row r="644" spans="1:6" x14ac:dyDescent="0.25">
      <c r="A644" t="s">
        <v>4338</v>
      </c>
      <c r="B644" t="s">
        <v>3176</v>
      </c>
      <c r="C644" t="s">
        <v>812</v>
      </c>
      <c r="D644" s="12" t="s">
        <v>3912</v>
      </c>
      <c r="E644" t="s">
        <v>2029</v>
      </c>
      <c r="F644" s="39">
        <v>29</v>
      </c>
    </row>
    <row r="645" spans="1:6" x14ac:dyDescent="0.25">
      <c r="A645" t="s">
        <v>4338</v>
      </c>
      <c r="B645" t="s">
        <v>3176</v>
      </c>
      <c r="C645" t="s">
        <v>402</v>
      </c>
      <c r="D645" s="12">
        <v>41463</v>
      </c>
      <c r="E645" t="s">
        <v>3178</v>
      </c>
      <c r="F645" s="39">
        <v>45</v>
      </c>
    </row>
    <row r="646" spans="1:6" x14ac:dyDescent="0.25">
      <c r="A646" t="s">
        <v>4338</v>
      </c>
      <c r="B646" t="s">
        <v>3176</v>
      </c>
      <c r="C646" t="s">
        <v>1170</v>
      </c>
      <c r="D646" s="12">
        <v>41585</v>
      </c>
      <c r="E646" t="s">
        <v>2029</v>
      </c>
      <c r="F646" s="39">
        <v>12</v>
      </c>
    </row>
    <row r="647" spans="1:6" x14ac:dyDescent="0.25">
      <c r="A647" t="s">
        <v>4338</v>
      </c>
      <c r="B647" t="s">
        <v>3176</v>
      </c>
      <c r="C647" t="s">
        <v>402</v>
      </c>
      <c r="D647" s="12" t="s">
        <v>3913</v>
      </c>
      <c r="E647" t="s">
        <v>3178</v>
      </c>
      <c r="F647" s="39">
        <v>55</v>
      </c>
    </row>
    <row r="648" spans="1:6" x14ac:dyDescent="0.25">
      <c r="A648" t="s">
        <v>4338</v>
      </c>
      <c r="B648" t="s">
        <v>3176</v>
      </c>
      <c r="C648" t="s">
        <v>402</v>
      </c>
      <c r="D648" s="12" t="s">
        <v>3913</v>
      </c>
      <c r="E648" t="s">
        <v>2039</v>
      </c>
      <c r="F648" s="39">
        <v>169</v>
      </c>
    </row>
    <row r="649" spans="1:6" x14ac:dyDescent="0.25">
      <c r="A649" t="s">
        <v>4338</v>
      </c>
      <c r="B649" t="s">
        <v>3176</v>
      </c>
      <c r="C649" t="s">
        <v>402</v>
      </c>
      <c r="D649" s="12" t="s">
        <v>3913</v>
      </c>
      <c r="E649" t="s">
        <v>3183</v>
      </c>
      <c r="F649" s="39">
        <v>132</v>
      </c>
    </row>
    <row r="650" spans="1:6" x14ac:dyDescent="0.25">
      <c r="A650" t="s">
        <v>4338</v>
      </c>
      <c r="B650" t="s">
        <v>3176</v>
      </c>
      <c r="C650" t="s">
        <v>402</v>
      </c>
      <c r="D650" s="12" t="s">
        <v>3913</v>
      </c>
      <c r="E650" t="s">
        <v>3183</v>
      </c>
      <c r="F650" s="39">
        <v>132</v>
      </c>
    </row>
    <row r="651" spans="1:6" x14ac:dyDescent="0.25">
      <c r="A651" t="s">
        <v>4338</v>
      </c>
      <c r="B651" t="s">
        <v>3176</v>
      </c>
      <c r="C651" t="s">
        <v>1108</v>
      </c>
      <c r="D651" s="12">
        <v>41612</v>
      </c>
      <c r="E651" t="s">
        <v>3183</v>
      </c>
      <c r="F651" s="39">
        <v>105</v>
      </c>
    </row>
    <row r="652" spans="1:6" x14ac:dyDescent="0.25">
      <c r="A652" t="s">
        <v>4338</v>
      </c>
      <c r="B652" t="s">
        <v>3176</v>
      </c>
      <c r="C652" t="s">
        <v>1108</v>
      </c>
      <c r="D652" s="12">
        <v>41612</v>
      </c>
      <c r="E652" t="s">
        <v>3183</v>
      </c>
      <c r="F652" s="39">
        <v>105</v>
      </c>
    </row>
    <row r="653" spans="1:6" x14ac:dyDescent="0.25">
      <c r="A653" t="s">
        <v>4338</v>
      </c>
      <c r="B653" t="s">
        <v>3176</v>
      </c>
      <c r="C653" t="s">
        <v>93</v>
      </c>
      <c r="D653" s="12">
        <v>41615</v>
      </c>
      <c r="E653" t="s">
        <v>3178</v>
      </c>
      <c r="F653" s="39">
        <v>199</v>
      </c>
    </row>
    <row r="654" spans="1:6" x14ac:dyDescent="0.25">
      <c r="A654" t="s">
        <v>4338</v>
      </c>
      <c r="B654" t="s">
        <v>3176</v>
      </c>
      <c r="C654" t="s">
        <v>370</v>
      </c>
      <c r="D654" s="12">
        <v>41615</v>
      </c>
      <c r="E654" t="s">
        <v>2049</v>
      </c>
      <c r="F654" s="39">
        <v>47</v>
      </c>
    </row>
    <row r="655" spans="1:6" x14ac:dyDescent="0.25">
      <c r="A655" t="s">
        <v>4338</v>
      </c>
      <c r="B655" t="s">
        <v>3176</v>
      </c>
      <c r="C655" t="s">
        <v>93</v>
      </c>
      <c r="D655" s="12">
        <v>41615</v>
      </c>
      <c r="E655" t="s">
        <v>2039</v>
      </c>
      <c r="F655" s="39">
        <v>700</v>
      </c>
    </row>
    <row r="656" spans="1:6" x14ac:dyDescent="0.25">
      <c r="A656" t="s">
        <v>4338</v>
      </c>
      <c r="B656" t="s">
        <v>3176</v>
      </c>
      <c r="C656" t="s">
        <v>93</v>
      </c>
      <c r="D656" s="12">
        <v>41615</v>
      </c>
      <c r="E656" t="s">
        <v>3183</v>
      </c>
      <c r="F656" s="39">
        <v>7094</v>
      </c>
    </row>
    <row r="657" spans="1:6" x14ac:dyDescent="0.25">
      <c r="A657" t="s">
        <v>4338</v>
      </c>
      <c r="B657" t="s">
        <v>3176</v>
      </c>
      <c r="C657" t="s">
        <v>93</v>
      </c>
      <c r="D657" s="12">
        <v>41615</v>
      </c>
      <c r="E657" t="s">
        <v>2009</v>
      </c>
      <c r="F657" s="39">
        <v>460</v>
      </c>
    </row>
    <row r="658" spans="1:6" x14ac:dyDescent="0.25">
      <c r="A658" t="s">
        <v>4338</v>
      </c>
      <c r="B658" t="s">
        <v>3176</v>
      </c>
      <c r="C658" t="s">
        <v>93</v>
      </c>
      <c r="D658" s="12">
        <v>41618</v>
      </c>
      <c r="E658" t="s">
        <v>3178</v>
      </c>
      <c r="F658" s="39">
        <v>16</v>
      </c>
    </row>
    <row r="659" spans="1:6" x14ac:dyDescent="0.25">
      <c r="A659" t="s">
        <v>4338</v>
      </c>
      <c r="B659" t="s">
        <v>3176</v>
      </c>
      <c r="C659" t="s">
        <v>844</v>
      </c>
      <c r="D659" s="12" t="s">
        <v>3883</v>
      </c>
      <c r="E659" t="s">
        <v>3519</v>
      </c>
      <c r="F659" s="39">
        <v>49</v>
      </c>
    </row>
    <row r="660" spans="1:6" x14ac:dyDescent="0.25">
      <c r="A660" t="s">
        <v>4338</v>
      </c>
      <c r="B660" t="s">
        <v>3176</v>
      </c>
      <c r="C660" t="s">
        <v>1170</v>
      </c>
      <c r="D660" s="12" t="s">
        <v>3883</v>
      </c>
      <c r="E660" t="s">
        <v>2029</v>
      </c>
      <c r="F660" s="39">
        <v>10</v>
      </c>
    </row>
    <row r="661" spans="1:6" x14ac:dyDescent="0.25">
      <c r="A661" t="s">
        <v>4338</v>
      </c>
      <c r="B661" t="s">
        <v>3176</v>
      </c>
      <c r="C661" t="s">
        <v>844</v>
      </c>
      <c r="D661" s="12" t="s">
        <v>3914</v>
      </c>
      <c r="E661" t="s">
        <v>3202</v>
      </c>
      <c r="F661" s="39">
        <v>106</v>
      </c>
    </row>
    <row r="662" spans="1:6" x14ac:dyDescent="0.25">
      <c r="A662" t="s">
        <v>4338</v>
      </c>
      <c r="B662" t="s">
        <v>3176</v>
      </c>
      <c r="C662" t="s">
        <v>1170</v>
      </c>
      <c r="D662" s="12">
        <v>41768</v>
      </c>
      <c r="E662" t="s">
        <v>2029</v>
      </c>
      <c r="F662" s="39">
        <v>24</v>
      </c>
    </row>
    <row r="663" spans="1:6" x14ac:dyDescent="0.25">
      <c r="A663" t="s">
        <v>4338</v>
      </c>
      <c r="B663" t="s">
        <v>3176</v>
      </c>
      <c r="C663" t="s">
        <v>93</v>
      </c>
      <c r="D663" s="12">
        <v>41802</v>
      </c>
      <c r="E663" t="s">
        <v>2039</v>
      </c>
      <c r="F663" s="39">
        <v>642</v>
      </c>
    </row>
    <row r="664" spans="1:6" x14ac:dyDescent="0.25">
      <c r="A664" t="s">
        <v>4338</v>
      </c>
      <c r="B664" t="s">
        <v>3176</v>
      </c>
      <c r="C664" t="s">
        <v>93</v>
      </c>
      <c r="D664" s="12">
        <v>41802</v>
      </c>
      <c r="E664" t="s">
        <v>3178</v>
      </c>
      <c r="F664" s="39">
        <v>150</v>
      </c>
    </row>
    <row r="665" spans="1:6" x14ac:dyDescent="0.25">
      <c r="A665" t="s">
        <v>4338</v>
      </c>
      <c r="B665" t="s">
        <v>3176</v>
      </c>
      <c r="C665" t="s">
        <v>93</v>
      </c>
      <c r="D665" s="12">
        <v>41802</v>
      </c>
      <c r="E665" t="s">
        <v>2009</v>
      </c>
      <c r="F665" s="39">
        <v>240</v>
      </c>
    </row>
    <row r="666" spans="1:6" x14ac:dyDescent="0.25">
      <c r="A666" t="s">
        <v>4338</v>
      </c>
      <c r="B666" t="s">
        <v>3176</v>
      </c>
      <c r="C666" t="s">
        <v>93</v>
      </c>
      <c r="D666" s="12">
        <v>41802</v>
      </c>
      <c r="E666" t="s">
        <v>3183</v>
      </c>
      <c r="F666" s="39">
        <v>551</v>
      </c>
    </row>
    <row r="667" spans="1:6" x14ac:dyDescent="0.25">
      <c r="A667" t="s">
        <v>4338</v>
      </c>
      <c r="B667" t="s">
        <v>3176</v>
      </c>
      <c r="C667" t="s">
        <v>93</v>
      </c>
      <c r="D667" s="12" t="s">
        <v>3915</v>
      </c>
      <c r="E667" t="s">
        <v>3178</v>
      </c>
      <c r="F667" s="39">
        <v>39</v>
      </c>
    </row>
    <row r="668" spans="1:6" x14ac:dyDescent="0.25">
      <c r="A668" t="s">
        <v>4338</v>
      </c>
      <c r="B668" t="s">
        <v>3176</v>
      </c>
      <c r="C668" t="s">
        <v>370</v>
      </c>
      <c r="D668" s="12" t="s">
        <v>3875</v>
      </c>
      <c r="E668" t="s">
        <v>2075</v>
      </c>
      <c r="F668" s="39">
        <v>60</v>
      </c>
    </row>
    <row r="669" spans="1:6" x14ac:dyDescent="0.25">
      <c r="A669" t="s">
        <v>4338</v>
      </c>
      <c r="B669" t="s">
        <v>3176</v>
      </c>
      <c r="C669" t="s">
        <v>370</v>
      </c>
      <c r="D669" s="12" t="s">
        <v>3875</v>
      </c>
      <c r="E669" t="s">
        <v>2075</v>
      </c>
      <c r="F669" s="39">
        <v>60</v>
      </c>
    </row>
    <row r="670" spans="1:6" x14ac:dyDescent="0.25">
      <c r="A670" t="s">
        <v>4338</v>
      </c>
      <c r="B670" t="s">
        <v>3176</v>
      </c>
      <c r="C670" t="s">
        <v>402</v>
      </c>
      <c r="D670" s="12" t="s">
        <v>3769</v>
      </c>
      <c r="E670" t="s">
        <v>3178</v>
      </c>
      <c r="F670" s="39">
        <v>25</v>
      </c>
    </row>
    <row r="671" spans="1:6" x14ac:dyDescent="0.25">
      <c r="A671" t="s">
        <v>4338</v>
      </c>
      <c r="B671" t="s">
        <v>3176</v>
      </c>
      <c r="C671" t="s">
        <v>402</v>
      </c>
      <c r="D671" s="12" t="s">
        <v>3770</v>
      </c>
      <c r="E671" t="s">
        <v>3183</v>
      </c>
      <c r="F671" s="39">
        <v>58</v>
      </c>
    </row>
    <row r="672" spans="1:6" x14ac:dyDescent="0.25">
      <c r="A672" t="s">
        <v>4338</v>
      </c>
      <c r="B672" t="s">
        <v>3176</v>
      </c>
      <c r="C672" t="s">
        <v>402</v>
      </c>
      <c r="D672" s="12" t="s">
        <v>3770</v>
      </c>
      <c r="E672" t="s">
        <v>3178</v>
      </c>
      <c r="F672" s="39">
        <v>20</v>
      </c>
    </row>
    <row r="673" spans="1:6" x14ac:dyDescent="0.25">
      <c r="A673" t="s">
        <v>4338</v>
      </c>
      <c r="B673" t="s">
        <v>3176</v>
      </c>
      <c r="C673" t="s">
        <v>402</v>
      </c>
      <c r="D673" s="12" t="s">
        <v>3770</v>
      </c>
      <c r="E673" t="s">
        <v>3178</v>
      </c>
      <c r="F673" s="39">
        <v>55</v>
      </c>
    </row>
    <row r="674" spans="1:6" x14ac:dyDescent="0.25">
      <c r="A674" t="s">
        <v>4338</v>
      </c>
      <c r="B674" t="s">
        <v>3176</v>
      </c>
      <c r="C674" t="s">
        <v>402</v>
      </c>
      <c r="D674" s="12" t="s">
        <v>3770</v>
      </c>
      <c r="E674" t="s">
        <v>2039</v>
      </c>
      <c r="F674" s="39">
        <v>200</v>
      </c>
    </row>
    <row r="675" spans="1:6" x14ac:dyDescent="0.25">
      <c r="A675" t="s">
        <v>4338</v>
      </c>
      <c r="B675" t="s">
        <v>3176</v>
      </c>
      <c r="C675" t="s">
        <v>402</v>
      </c>
      <c r="D675" s="12" t="s">
        <v>3770</v>
      </c>
      <c r="E675" t="s">
        <v>3178</v>
      </c>
      <c r="F675" s="39">
        <v>60</v>
      </c>
    </row>
    <row r="676" spans="1:6" x14ac:dyDescent="0.25">
      <c r="A676" t="s">
        <v>4338</v>
      </c>
      <c r="B676" t="s">
        <v>3176</v>
      </c>
      <c r="C676" t="s">
        <v>627</v>
      </c>
      <c r="D676" s="12" t="s">
        <v>3916</v>
      </c>
      <c r="E676" t="s">
        <v>3201</v>
      </c>
      <c r="F676" s="39">
        <v>12</v>
      </c>
    </row>
    <row r="677" spans="1:6" x14ac:dyDescent="0.25">
      <c r="A677" t="s">
        <v>4338</v>
      </c>
      <c r="B677" t="s">
        <v>3176</v>
      </c>
      <c r="C677" t="s">
        <v>627</v>
      </c>
      <c r="D677" s="12" t="s">
        <v>3916</v>
      </c>
      <c r="E677" t="s">
        <v>3201</v>
      </c>
      <c r="F677" s="39">
        <v>21</v>
      </c>
    </row>
    <row r="678" spans="1:6" x14ac:dyDescent="0.25">
      <c r="A678" t="s">
        <v>4338</v>
      </c>
      <c r="B678" t="s">
        <v>3176</v>
      </c>
      <c r="C678" t="s">
        <v>93</v>
      </c>
      <c r="D678" s="12">
        <v>41978</v>
      </c>
      <c r="E678" t="s">
        <v>3177</v>
      </c>
      <c r="F678" s="39">
        <v>747</v>
      </c>
    </row>
    <row r="679" spans="1:6" x14ac:dyDescent="0.25">
      <c r="A679" t="s">
        <v>4338</v>
      </c>
      <c r="B679" t="s">
        <v>3176</v>
      </c>
      <c r="C679" t="s">
        <v>93</v>
      </c>
      <c r="D679" s="12">
        <v>41978</v>
      </c>
      <c r="E679" t="s">
        <v>2040</v>
      </c>
      <c r="F679" s="39">
        <v>1257</v>
      </c>
    </row>
    <row r="680" spans="1:6" x14ac:dyDescent="0.25">
      <c r="A680" t="s">
        <v>4338</v>
      </c>
      <c r="B680" t="s">
        <v>3176</v>
      </c>
      <c r="C680" t="s">
        <v>93</v>
      </c>
      <c r="D680" s="12">
        <v>41978</v>
      </c>
      <c r="E680" t="s">
        <v>2047</v>
      </c>
      <c r="F680" s="39">
        <v>300</v>
      </c>
    </row>
    <row r="681" spans="1:6" x14ac:dyDescent="0.25">
      <c r="A681" t="s">
        <v>4338</v>
      </c>
      <c r="B681" t="s">
        <v>3176</v>
      </c>
      <c r="C681" t="s">
        <v>93</v>
      </c>
      <c r="D681" s="12">
        <v>41978</v>
      </c>
      <c r="E681" t="s">
        <v>2052</v>
      </c>
      <c r="F681" s="39">
        <v>4997</v>
      </c>
    </row>
    <row r="682" spans="1:6" x14ac:dyDescent="0.25">
      <c r="A682" t="s">
        <v>4338</v>
      </c>
      <c r="B682" t="s">
        <v>3176</v>
      </c>
      <c r="C682" t="s">
        <v>1170</v>
      </c>
      <c r="D682" s="12">
        <v>41983</v>
      </c>
      <c r="E682" t="s">
        <v>2029</v>
      </c>
      <c r="F682" s="39">
        <v>31</v>
      </c>
    </row>
    <row r="683" spans="1:6" x14ac:dyDescent="0.25">
      <c r="A683" t="s">
        <v>4338</v>
      </c>
      <c r="B683" t="s">
        <v>3176</v>
      </c>
      <c r="C683" t="s">
        <v>1282</v>
      </c>
      <c r="D683" s="12" t="s">
        <v>3917</v>
      </c>
      <c r="E683" t="s">
        <v>3178</v>
      </c>
      <c r="F683" s="39">
        <v>45</v>
      </c>
    </row>
    <row r="684" spans="1:6" x14ac:dyDescent="0.25">
      <c r="A684" t="s">
        <v>4338</v>
      </c>
      <c r="B684" t="s">
        <v>3176</v>
      </c>
      <c r="C684" t="s">
        <v>1282</v>
      </c>
      <c r="D684" s="12" t="s">
        <v>3917</v>
      </c>
      <c r="E684" t="s">
        <v>2019</v>
      </c>
      <c r="F684" s="39">
        <v>37</v>
      </c>
    </row>
    <row r="685" spans="1:6" x14ac:dyDescent="0.25">
      <c r="A685" t="s">
        <v>4338</v>
      </c>
      <c r="B685" t="s">
        <v>3176</v>
      </c>
      <c r="C685" t="s">
        <v>627</v>
      </c>
      <c r="D685" s="12" t="s">
        <v>3897</v>
      </c>
      <c r="E685" t="s">
        <v>3201</v>
      </c>
      <c r="F685" s="39">
        <v>27</v>
      </c>
    </row>
    <row r="686" spans="1:6" x14ac:dyDescent="0.25">
      <c r="A686" t="s">
        <v>4338</v>
      </c>
      <c r="B686" t="s">
        <v>3176</v>
      </c>
      <c r="C686" t="s">
        <v>121</v>
      </c>
      <c r="D686" s="12" t="s">
        <v>3918</v>
      </c>
      <c r="E686" t="s">
        <v>3183</v>
      </c>
      <c r="F686" s="39">
        <v>40</v>
      </c>
    </row>
    <row r="687" spans="1:6" x14ac:dyDescent="0.25">
      <c r="A687" t="s">
        <v>4338</v>
      </c>
      <c r="B687" t="s">
        <v>3176</v>
      </c>
      <c r="C687" t="s">
        <v>121</v>
      </c>
      <c r="D687" s="12" t="s">
        <v>3918</v>
      </c>
      <c r="E687" t="s">
        <v>3183</v>
      </c>
      <c r="F687" s="39">
        <v>27</v>
      </c>
    </row>
    <row r="688" spans="1:6" x14ac:dyDescent="0.25">
      <c r="A688" t="s">
        <v>4338</v>
      </c>
      <c r="B688" t="s">
        <v>3176</v>
      </c>
      <c r="C688" t="s">
        <v>121</v>
      </c>
      <c r="D688" s="12" t="s">
        <v>3918</v>
      </c>
      <c r="E688" t="s">
        <v>3183</v>
      </c>
      <c r="F688" s="39">
        <v>46</v>
      </c>
    </row>
    <row r="689" spans="1:6" x14ac:dyDescent="0.25">
      <c r="A689" t="s">
        <v>4338</v>
      </c>
      <c r="B689" t="s">
        <v>3176</v>
      </c>
      <c r="C689" t="s">
        <v>121</v>
      </c>
      <c r="D689" s="12" t="s">
        <v>3918</v>
      </c>
      <c r="E689" t="s">
        <v>2103</v>
      </c>
      <c r="F689" s="39">
        <v>200</v>
      </c>
    </row>
    <row r="690" spans="1:6" x14ac:dyDescent="0.25">
      <c r="A690" t="s">
        <v>4338</v>
      </c>
      <c r="B690" t="s">
        <v>3176</v>
      </c>
      <c r="C690" t="s">
        <v>121</v>
      </c>
      <c r="D690" s="12" t="s">
        <v>3918</v>
      </c>
      <c r="E690" t="s">
        <v>3183</v>
      </c>
      <c r="F690" s="39">
        <v>21</v>
      </c>
    </row>
    <row r="691" spans="1:6" x14ac:dyDescent="0.25">
      <c r="A691" t="s">
        <v>4338</v>
      </c>
      <c r="B691" t="s">
        <v>3176</v>
      </c>
      <c r="C691" t="s">
        <v>121</v>
      </c>
      <c r="D691" s="12" t="s">
        <v>3918</v>
      </c>
      <c r="E691" t="s">
        <v>3183</v>
      </c>
      <c r="F691" s="39">
        <v>542</v>
      </c>
    </row>
    <row r="692" spans="1:6" x14ac:dyDescent="0.25">
      <c r="A692" t="s">
        <v>4338</v>
      </c>
      <c r="B692" t="s">
        <v>3176</v>
      </c>
      <c r="C692" t="s">
        <v>121</v>
      </c>
      <c r="D692" s="12" t="s">
        <v>3918</v>
      </c>
      <c r="E692" t="s">
        <v>2039</v>
      </c>
      <c r="F692" s="39">
        <v>157</v>
      </c>
    </row>
    <row r="693" spans="1:6" x14ac:dyDescent="0.25">
      <c r="A693" t="s">
        <v>4338</v>
      </c>
      <c r="B693" t="s">
        <v>3176</v>
      </c>
      <c r="C693" t="s">
        <v>121</v>
      </c>
      <c r="D693" s="12" t="s">
        <v>3918</v>
      </c>
      <c r="E693" t="s">
        <v>3183</v>
      </c>
      <c r="F693" s="39">
        <v>46</v>
      </c>
    </row>
    <row r="694" spans="1:6" x14ac:dyDescent="0.25">
      <c r="A694" t="s">
        <v>4338</v>
      </c>
      <c r="B694" t="s">
        <v>3176</v>
      </c>
      <c r="C694" t="s">
        <v>121</v>
      </c>
      <c r="D694" s="12" t="s">
        <v>3919</v>
      </c>
      <c r="E694" t="s">
        <v>2050</v>
      </c>
      <c r="F694" s="39">
        <v>52</v>
      </c>
    </row>
    <row r="695" spans="1:6" x14ac:dyDescent="0.25">
      <c r="A695" t="s">
        <v>4338</v>
      </c>
      <c r="B695" t="s">
        <v>3176</v>
      </c>
      <c r="C695" t="s">
        <v>121</v>
      </c>
      <c r="D695" s="12" t="s">
        <v>3919</v>
      </c>
      <c r="E695" t="s">
        <v>2039</v>
      </c>
      <c r="F695" s="39">
        <v>157</v>
      </c>
    </row>
    <row r="696" spans="1:6" x14ac:dyDescent="0.25">
      <c r="A696" t="s">
        <v>4338</v>
      </c>
      <c r="B696" t="s">
        <v>3176</v>
      </c>
      <c r="C696" t="s">
        <v>121</v>
      </c>
      <c r="D696" s="12" t="s">
        <v>3919</v>
      </c>
      <c r="E696" t="s">
        <v>2048</v>
      </c>
      <c r="F696" s="39">
        <v>29</v>
      </c>
    </row>
    <row r="697" spans="1:6" x14ac:dyDescent="0.25">
      <c r="A697" t="s">
        <v>4338</v>
      </c>
      <c r="B697" t="s">
        <v>3176</v>
      </c>
      <c r="C697" t="s">
        <v>121</v>
      </c>
      <c r="D697" s="12" t="s">
        <v>3848</v>
      </c>
      <c r="E697" t="s">
        <v>2050</v>
      </c>
      <c r="F697" s="39">
        <v>60</v>
      </c>
    </row>
    <row r="698" spans="1:6" x14ac:dyDescent="0.25">
      <c r="A698" t="s">
        <v>4338</v>
      </c>
      <c r="B698" t="s">
        <v>3176</v>
      </c>
      <c r="C698" t="s">
        <v>121</v>
      </c>
      <c r="D698" s="12" t="s">
        <v>3848</v>
      </c>
      <c r="E698" t="s">
        <v>2039</v>
      </c>
      <c r="F698" s="39">
        <v>157</v>
      </c>
    </row>
    <row r="699" spans="1:6" x14ac:dyDescent="0.25">
      <c r="A699" t="s">
        <v>4338</v>
      </c>
      <c r="B699" t="s">
        <v>3176</v>
      </c>
      <c r="C699" t="s">
        <v>121</v>
      </c>
      <c r="D699" s="12" t="s">
        <v>3848</v>
      </c>
      <c r="E699" t="s">
        <v>2048</v>
      </c>
      <c r="F699" s="39">
        <v>11</v>
      </c>
    </row>
    <row r="700" spans="1:6" x14ac:dyDescent="0.25">
      <c r="A700" t="s">
        <v>4338</v>
      </c>
      <c r="B700" t="s">
        <v>3176</v>
      </c>
      <c r="C700" t="s">
        <v>726</v>
      </c>
      <c r="D700" s="12">
        <v>42095</v>
      </c>
      <c r="E700" t="s">
        <v>3178</v>
      </c>
      <c r="F700" s="39">
        <v>60</v>
      </c>
    </row>
    <row r="701" spans="1:6" x14ac:dyDescent="0.25">
      <c r="A701" t="s">
        <v>4338</v>
      </c>
      <c r="B701" t="s">
        <v>3176</v>
      </c>
      <c r="C701" t="s">
        <v>812</v>
      </c>
      <c r="D701" s="12">
        <v>42096</v>
      </c>
      <c r="E701" t="s">
        <v>2029</v>
      </c>
      <c r="F701" s="39">
        <v>30</v>
      </c>
    </row>
    <row r="702" spans="1:6" x14ac:dyDescent="0.25">
      <c r="A702" t="s">
        <v>4338</v>
      </c>
      <c r="B702" t="s">
        <v>3176</v>
      </c>
      <c r="C702" t="s">
        <v>812</v>
      </c>
      <c r="D702" s="12">
        <v>42101</v>
      </c>
      <c r="E702" t="s">
        <v>2029</v>
      </c>
      <c r="F702" s="39">
        <v>28</v>
      </c>
    </row>
    <row r="703" spans="1:6" x14ac:dyDescent="0.25">
      <c r="A703" t="s">
        <v>4338</v>
      </c>
      <c r="B703" t="s">
        <v>3176</v>
      </c>
      <c r="C703" t="s">
        <v>402</v>
      </c>
      <c r="D703" s="12">
        <v>42129</v>
      </c>
      <c r="E703" t="s">
        <v>3178</v>
      </c>
      <c r="F703" s="39">
        <v>46</v>
      </c>
    </row>
    <row r="704" spans="1:6" x14ac:dyDescent="0.25">
      <c r="A704" t="s">
        <v>4338</v>
      </c>
      <c r="B704" t="s">
        <v>3176</v>
      </c>
      <c r="C704" t="s">
        <v>1115</v>
      </c>
      <c r="D704" s="12">
        <v>42157</v>
      </c>
      <c r="E704" t="s">
        <v>2047</v>
      </c>
      <c r="F704" s="39">
        <v>60</v>
      </c>
    </row>
    <row r="705" spans="1:6" x14ac:dyDescent="0.25">
      <c r="A705" t="s">
        <v>4338</v>
      </c>
      <c r="B705" t="s">
        <v>3176</v>
      </c>
      <c r="C705" t="s">
        <v>1115</v>
      </c>
      <c r="D705" s="12" t="s">
        <v>3920</v>
      </c>
      <c r="E705" t="s">
        <v>3520</v>
      </c>
      <c r="F705" s="39">
        <v>125</v>
      </c>
    </row>
    <row r="706" spans="1:6" x14ac:dyDescent="0.25">
      <c r="A706" t="s">
        <v>4338</v>
      </c>
      <c r="B706" t="s">
        <v>3176</v>
      </c>
      <c r="C706" t="s">
        <v>726</v>
      </c>
      <c r="D706" s="12" t="s">
        <v>3921</v>
      </c>
      <c r="E706" t="s">
        <v>3178</v>
      </c>
      <c r="F706" s="39">
        <v>11</v>
      </c>
    </row>
    <row r="707" spans="1:6" x14ac:dyDescent="0.25">
      <c r="A707" t="s">
        <v>4338</v>
      </c>
      <c r="B707" t="s">
        <v>3176</v>
      </c>
      <c r="C707" t="s">
        <v>93</v>
      </c>
      <c r="D707" s="12">
        <v>42342</v>
      </c>
      <c r="E707" t="s">
        <v>2052</v>
      </c>
      <c r="F707" s="39">
        <v>7433</v>
      </c>
    </row>
    <row r="708" spans="1:6" x14ac:dyDescent="0.25">
      <c r="A708" t="s">
        <v>4338</v>
      </c>
      <c r="B708" t="s">
        <v>3176</v>
      </c>
      <c r="C708" t="s">
        <v>93</v>
      </c>
      <c r="D708" s="12">
        <v>42342</v>
      </c>
      <c r="E708" t="s">
        <v>2040</v>
      </c>
      <c r="F708" s="39">
        <v>1153</v>
      </c>
    </row>
    <row r="709" spans="1:6" x14ac:dyDescent="0.25">
      <c r="A709" t="s">
        <v>4338</v>
      </c>
      <c r="B709" t="s">
        <v>3176</v>
      </c>
      <c r="C709" t="s">
        <v>93</v>
      </c>
      <c r="D709" s="12">
        <v>42342</v>
      </c>
      <c r="E709" t="s">
        <v>2047</v>
      </c>
      <c r="F709" s="39">
        <v>183</v>
      </c>
    </row>
    <row r="710" spans="1:6" x14ac:dyDescent="0.25">
      <c r="A710" t="s">
        <v>4338</v>
      </c>
      <c r="B710" t="s">
        <v>3176</v>
      </c>
      <c r="C710" t="s">
        <v>93</v>
      </c>
      <c r="D710" s="12">
        <v>42342</v>
      </c>
      <c r="E710" t="s">
        <v>3177</v>
      </c>
      <c r="F710" s="39">
        <v>465</v>
      </c>
    </row>
    <row r="711" spans="1:6" x14ac:dyDescent="0.25">
      <c r="A711" t="s">
        <v>4338</v>
      </c>
      <c r="B711" t="s">
        <v>3176</v>
      </c>
      <c r="C711" t="s">
        <v>1513</v>
      </c>
      <c r="D711" s="12">
        <v>42348</v>
      </c>
      <c r="E711" t="s">
        <v>2047</v>
      </c>
      <c r="F711" s="39">
        <v>128</v>
      </c>
    </row>
    <row r="712" spans="1:6" x14ac:dyDescent="0.25">
      <c r="A712" t="s">
        <v>4338</v>
      </c>
      <c r="B712" t="s">
        <v>3176</v>
      </c>
      <c r="C712" t="s">
        <v>1513</v>
      </c>
      <c r="D712" s="12">
        <v>42348</v>
      </c>
      <c r="E712" t="s">
        <v>2052</v>
      </c>
      <c r="F712" s="39">
        <v>228</v>
      </c>
    </row>
    <row r="713" spans="1:6" x14ac:dyDescent="0.25">
      <c r="A713" t="s">
        <v>4338</v>
      </c>
      <c r="B713" t="s">
        <v>3176</v>
      </c>
      <c r="C713" t="s">
        <v>1513</v>
      </c>
      <c r="D713" s="12">
        <v>42348</v>
      </c>
      <c r="E713" t="s">
        <v>3180</v>
      </c>
      <c r="F713" s="39">
        <v>200</v>
      </c>
    </row>
    <row r="714" spans="1:6" x14ac:dyDescent="0.25">
      <c r="A714" t="s">
        <v>4338</v>
      </c>
      <c r="B714" t="s">
        <v>3176</v>
      </c>
      <c r="C714" t="s">
        <v>1513</v>
      </c>
      <c r="D714" s="12">
        <v>42349</v>
      </c>
      <c r="E714" t="s">
        <v>2047</v>
      </c>
      <c r="F714" s="39">
        <v>45</v>
      </c>
    </row>
    <row r="715" spans="1:6" x14ac:dyDescent="0.25">
      <c r="A715" t="s">
        <v>4338</v>
      </c>
      <c r="B715" t="s">
        <v>3176</v>
      </c>
      <c r="C715" t="s">
        <v>154</v>
      </c>
      <c r="D715" s="12">
        <v>42349</v>
      </c>
      <c r="E715" t="s">
        <v>3521</v>
      </c>
      <c r="F715" s="39">
        <v>28</v>
      </c>
    </row>
    <row r="716" spans="1:6" x14ac:dyDescent="0.25">
      <c r="A716" t="s">
        <v>4338</v>
      </c>
      <c r="B716" t="s">
        <v>3176</v>
      </c>
      <c r="C716" t="s">
        <v>370</v>
      </c>
      <c r="D716" s="12" t="s">
        <v>3922</v>
      </c>
      <c r="E716" t="s">
        <v>2124</v>
      </c>
      <c r="F716" s="39">
        <v>26</v>
      </c>
    </row>
    <row r="717" spans="1:6" x14ac:dyDescent="0.25">
      <c r="A717" t="s">
        <v>4338</v>
      </c>
      <c r="B717" t="s">
        <v>3176</v>
      </c>
      <c r="C717" t="s">
        <v>1282</v>
      </c>
      <c r="D717" s="12">
        <v>42412</v>
      </c>
      <c r="E717" t="s">
        <v>3183</v>
      </c>
      <c r="F717" s="39">
        <v>110</v>
      </c>
    </row>
    <row r="718" spans="1:6" x14ac:dyDescent="0.25">
      <c r="A718" t="s">
        <v>4338</v>
      </c>
      <c r="B718" t="s">
        <v>3176</v>
      </c>
      <c r="C718" t="s">
        <v>1282</v>
      </c>
      <c r="D718" s="12">
        <v>42412</v>
      </c>
      <c r="E718" t="s">
        <v>2052</v>
      </c>
      <c r="F718" s="39">
        <v>110</v>
      </c>
    </row>
    <row r="719" spans="1:6" x14ac:dyDescent="0.25">
      <c r="A719" t="s">
        <v>4338</v>
      </c>
      <c r="B719" t="s">
        <v>3176</v>
      </c>
      <c r="C719" t="s">
        <v>1282</v>
      </c>
      <c r="D719" s="12">
        <v>42412</v>
      </c>
      <c r="E719" t="s">
        <v>2047</v>
      </c>
      <c r="F719" s="39">
        <v>60</v>
      </c>
    </row>
    <row r="720" spans="1:6" x14ac:dyDescent="0.25">
      <c r="A720" t="s">
        <v>4338</v>
      </c>
      <c r="B720" t="s">
        <v>3176</v>
      </c>
      <c r="C720" t="s">
        <v>326</v>
      </c>
      <c r="D720" s="12">
        <v>42440</v>
      </c>
      <c r="E720" t="s">
        <v>2052</v>
      </c>
      <c r="F720" s="39">
        <v>476</v>
      </c>
    </row>
    <row r="721" spans="1:6" x14ac:dyDescent="0.25">
      <c r="A721" t="s">
        <v>4338</v>
      </c>
      <c r="B721" t="s">
        <v>3176</v>
      </c>
      <c r="C721" t="s">
        <v>812</v>
      </c>
      <c r="D721" s="12">
        <v>42559</v>
      </c>
      <c r="E721" t="s">
        <v>2029</v>
      </c>
      <c r="F721" s="39">
        <v>28</v>
      </c>
    </row>
    <row r="722" spans="1:6" x14ac:dyDescent="0.25">
      <c r="A722" t="s">
        <v>4338</v>
      </c>
      <c r="B722" t="s">
        <v>3176</v>
      </c>
      <c r="C722" t="s">
        <v>3522</v>
      </c>
      <c r="D722" s="12">
        <v>42682</v>
      </c>
      <c r="E722" t="s">
        <v>3178</v>
      </c>
      <c r="F722" s="39">
        <v>60</v>
      </c>
    </row>
    <row r="723" spans="1:6" x14ac:dyDescent="0.25">
      <c r="A723" t="s">
        <v>4339</v>
      </c>
      <c r="B723" t="s">
        <v>3176</v>
      </c>
      <c r="C723" t="s">
        <v>1098</v>
      </c>
      <c r="D723" s="12">
        <v>41457</v>
      </c>
      <c r="E723" t="s">
        <v>2047</v>
      </c>
      <c r="F723" s="39">
        <v>20</v>
      </c>
    </row>
    <row r="724" spans="1:6" x14ac:dyDescent="0.25">
      <c r="A724" t="s">
        <v>4339</v>
      </c>
      <c r="B724" t="s">
        <v>3176</v>
      </c>
      <c r="C724" t="s">
        <v>698</v>
      </c>
      <c r="D724" s="12" t="s">
        <v>3923</v>
      </c>
      <c r="E724" t="s">
        <v>2957</v>
      </c>
      <c r="F724" s="39">
        <v>430</v>
      </c>
    </row>
    <row r="725" spans="1:6" x14ac:dyDescent="0.25">
      <c r="A725" t="s">
        <v>4339</v>
      </c>
      <c r="B725" t="s">
        <v>3176</v>
      </c>
      <c r="C725" t="s">
        <v>697</v>
      </c>
      <c r="D725" s="12" t="s">
        <v>3924</v>
      </c>
      <c r="E725" t="s">
        <v>2301</v>
      </c>
      <c r="F725" s="39">
        <v>45</v>
      </c>
    </row>
    <row r="726" spans="1:6" x14ac:dyDescent="0.25">
      <c r="A726" t="s">
        <v>4339</v>
      </c>
      <c r="B726" t="s">
        <v>3176</v>
      </c>
      <c r="C726" t="s">
        <v>698</v>
      </c>
      <c r="D726" s="12">
        <v>41913</v>
      </c>
      <c r="E726" t="s">
        <v>2301</v>
      </c>
      <c r="F726" s="39">
        <v>34</v>
      </c>
    </row>
    <row r="727" spans="1:6" x14ac:dyDescent="0.25">
      <c r="A727" t="s">
        <v>4339</v>
      </c>
      <c r="B727" t="s">
        <v>3176</v>
      </c>
      <c r="C727" t="s">
        <v>406</v>
      </c>
      <c r="D727" s="12" t="s">
        <v>3925</v>
      </c>
      <c r="E727" t="s">
        <v>2040</v>
      </c>
      <c r="F727" s="39">
        <v>820</v>
      </c>
    </row>
    <row r="728" spans="1:6" x14ac:dyDescent="0.25">
      <c r="A728" t="s">
        <v>4339</v>
      </c>
      <c r="B728" t="s">
        <v>3176</v>
      </c>
      <c r="C728" t="s">
        <v>697</v>
      </c>
      <c r="D728" s="12" t="s">
        <v>3926</v>
      </c>
      <c r="E728" t="s">
        <v>2301</v>
      </c>
      <c r="F728" s="39">
        <v>31</v>
      </c>
    </row>
    <row r="729" spans="1:6" x14ac:dyDescent="0.25">
      <c r="A729" t="s">
        <v>4339</v>
      </c>
      <c r="B729" t="s">
        <v>3176</v>
      </c>
      <c r="C729" t="s">
        <v>1098</v>
      </c>
      <c r="D729" s="12" t="s">
        <v>3927</v>
      </c>
      <c r="E729" t="s">
        <v>2047</v>
      </c>
      <c r="F729" s="39">
        <v>18</v>
      </c>
    </row>
    <row r="730" spans="1:6" x14ac:dyDescent="0.25">
      <c r="A730" t="s">
        <v>4339</v>
      </c>
      <c r="B730" t="s">
        <v>3176</v>
      </c>
      <c r="C730" t="s">
        <v>698</v>
      </c>
      <c r="D730" s="12" t="s">
        <v>3928</v>
      </c>
      <c r="E730" t="s">
        <v>3544</v>
      </c>
      <c r="F730" s="39">
        <v>59</v>
      </c>
    </row>
    <row r="731" spans="1:6" x14ac:dyDescent="0.25">
      <c r="A731" t="s">
        <v>4339</v>
      </c>
      <c r="B731" t="s">
        <v>3176</v>
      </c>
      <c r="C731" t="s">
        <v>698</v>
      </c>
      <c r="D731" s="12" t="s">
        <v>3929</v>
      </c>
      <c r="E731" t="s">
        <v>3544</v>
      </c>
      <c r="F731" s="39">
        <v>39</v>
      </c>
    </row>
    <row r="732" spans="1:6" x14ac:dyDescent="0.25">
      <c r="A732" t="s">
        <v>4339</v>
      </c>
      <c r="B732" t="s">
        <v>3176</v>
      </c>
      <c r="C732" t="s">
        <v>1138</v>
      </c>
      <c r="D732" s="12" t="s">
        <v>3930</v>
      </c>
      <c r="E732" t="s">
        <v>2047</v>
      </c>
      <c r="F732" s="39">
        <v>51</v>
      </c>
    </row>
    <row r="733" spans="1:6" x14ac:dyDescent="0.25">
      <c r="A733" t="s">
        <v>4339</v>
      </c>
      <c r="B733" t="s">
        <v>3176</v>
      </c>
      <c r="C733" t="s">
        <v>286</v>
      </c>
      <c r="D733" s="12" t="s">
        <v>3931</v>
      </c>
      <c r="E733" t="s">
        <v>2047</v>
      </c>
      <c r="F733" s="39">
        <v>30</v>
      </c>
    </row>
    <row r="734" spans="1:6" x14ac:dyDescent="0.25">
      <c r="A734" t="s">
        <v>4339</v>
      </c>
      <c r="B734" t="s">
        <v>3176</v>
      </c>
      <c r="C734" t="s">
        <v>1399</v>
      </c>
      <c r="D734" s="12" t="s">
        <v>3932</v>
      </c>
      <c r="E734" t="s">
        <v>2047</v>
      </c>
      <c r="F734" s="39">
        <v>51</v>
      </c>
    </row>
    <row r="735" spans="1:6" x14ac:dyDescent="0.25">
      <c r="A735" t="s">
        <v>4340</v>
      </c>
      <c r="B735" t="s">
        <v>3176</v>
      </c>
      <c r="C735" t="s">
        <v>726</v>
      </c>
      <c r="D735" s="12" t="s">
        <v>3933</v>
      </c>
      <c r="E735" t="s">
        <v>3178</v>
      </c>
      <c r="F735" s="39">
        <v>35</v>
      </c>
    </row>
    <row r="736" spans="1:6" x14ac:dyDescent="0.25">
      <c r="A736" t="s">
        <v>4340</v>
      </c>
      <c r="B736" t="s">
        <v>3176</v>
      </c>
      <c r="C736" t="s">
        <v>326</v>
      </c>
      <c r="D736" s="12" t="s">
        <v>3934</v>
      </c>
      <c r="E736" t="s">
        <v>2047</v>
      </c>
      <c r="F736" s="39">
        <v>10</v>
      </c>
    </row>
    <row r="737" spans="1:6" x14ac:dyDescent="0.25">
      <c r="A737" t="s">
        <v>4341</v>
      </c>
      <c r="B737" t="s">
        <v>3176</v>
      </c>
      <c r="C737" t="s">
        <v>1000</v>
      </c>
      <c r="D737" s="12" t="s">
        <v>3935</v>
      </c>
      <c r="E737" t="s">
        <v>3474</v>
      </c>
      <c r="F737" s="39">
        <v>229</v>
      </c>
    </row>
    <row r="738" spans="1:6" x14ac:dyDescent="0.25">
      <c r="A738" t="s">
        <v>4341</v>
      </c>
      <c r="B738" t="s">
        <v>3176</v>
      </c>
      <c r="C738" t="s">
        <v>1000</v>
      </c>
      <c r="D738" s="12" t="s">
        <v>3936</v>
      </c>
      <c r="E738" t="s">
        <v>3474</v>
      </c>
      <c r="F738" s="39">
        <v>38</v>
      </c>
    </row>
    <row r="739" spans="1:6" x14ac:dyDescent="0.25">
      <c r="A739" t="s">
        <v>4341</v>
      </c>
      <c r="B739" t="s">
        <v>3176</v>
      </c>
      <c r="C739" t="s">
        <v>916</v>
      </c>
      <c r="D739" s="12">
        <v>41338</v>
      </c>
      <c r="E739" t="s">
        <v>2045</v>
      </c>
      <c r="F739" s="39">
        <v>436</v>
      </c>
    </row>
    <row r="740" spans="1:6" x14ac:dyDescent="0.25">
      <c r="A740" t="s">
        <v>4341</v>
      </c>
      <c r="B740" t="s">
        <v>3176</v>
      </c>
      <c r="C740" t="s">
        <v>916</v>
      </c>
      <c r="D740" s="12">
        <v>41338</v>
      </c>
      <c r="E740" t="s">
        <v>3183</v>
      </c>
      <c r="F740" s="39">
        <v>3329</v>
      </c>
    </row>
    <row r="741" spans="1:6" x14ac:dyDescent="0.25">
      <c r="A741" t="s">
        <v>4341</v>
      </c>
      <c r="B741" t="s">
        <v>3176</v>
      </c>
      <c r="C741" t="s">
        <v>916</v>
      </c>
      <c r="D741" s="12">
        <v>41338</v>
      </c>
      <c r="E741" t="s">
        <v>2039</v>
      </c>
      <c r="F741" s="39">
        <v>1101</v>
      </c>
    </row>
    <row r="742" spans="1:6" x14ac:dyDescent="0.25">
      <c r="A742" t="s">
        <v>4341</v>
      </c>
      <c r="B742" t="s">
        <v>3176</v>
      </c>
      <c r="C742" t="s">
        <v>916</v>
      </c>
      <c r="D742" s="12">
        <v>41338</v>
      </c>
      <c r="E742" t="s">
        <v>3178</v>
      </c>
      <c r="F742" s="39">
        <v>246</v>
      </c>
    </row>
    <row r="743" spans="1:6" x14ac:dyDescent="0.25">
      <c r="A743" t="s">
        <v>4341</v>
      </c>
      <c r="B743" t="s">
        <v>3176</v>
      </c>
      <c r="C743" t="s">
        <v>1000</v>
      </c>
      <c r="D743" s="12" t="s">
        <v>3937</v>
      </c>
      <c r="E743" t="s">
        <v>2052</v>
      </c>
      <c r="F743" s="39">
        <v>160</v>
      </c>
    </row>
    <row r="744" spans="1:6" x14ac:dyDescent="0.25">
      <c r="A744" t="s">
        <v>4341</v>
      </c>
      <c r="B744" t="s">
        <v>3176</v>
      </c>
      <c r="C744" t="s">
        <v>1000</v>
      </c>
      <c r="D744" s="12" t="s">
        <v>3938</v>
      </c>
      <c r="E744" t="s">
        <v>3474</v>
      </c>
      <c r="F744" s="39">
        <v>208</v>
      </c>
    </row>
    <row r="745" spans="1:6" x14ac:dyDescent="0.25">
      <c r="A745" t="s">
        <v>4341</v>
      </c>
      <c r="B745" t="s">
        <v>3176</v>
      </c>
      <c r="C745" t="s">
        <v>916</v>
      </c>
      <c r="D745" s="12" t="s">
        <v>3731</v>
      </c>
      <c r="E745" t="s">
        <v>3178</v>
      </c>
      <c r="F745" s="39">
        <v>37</v>
      </c>
    </row>
    <row r="746" spans="1:6" x14ac:dyDescent="0.25">
      <c r="A746" t="s">
        <v>4341</v>
      </c>
      <c r="B746" t="s">
        <v>3176</v>
      </c>
      <c r="C746" t="s">
        <v>24</v>
      </c>
      <c r="D746" s="12" t="s">
        <v>3732</v>
      </c>
      <c r="E746" t="s">
        <v>2016</v>
      </c>
      <c r="F746" s="39">
        <v>40</v>
      </c>
    </row>
    <row r="747" spans="1:6" x14ac:dyDescent="0.25">
      <c r="A747" t="s">
        <v>4341</v>
      </c>
      <c r="B747" t="s">
        <v>3176</v>
      </c>
      <c r="C747" t="s">
        <v>24</v>
      </c>
      <c r="D747" s="12" t="s">
        <v>3939</v>
      </c>
      <c r="E747" t="s">
        <v>2016</v>
      </c>
      <c r="F747" s="39">
        <v>792</v>
      </c>
    </row>
    <row r="748" spans="1:6" x14ac:dyDescent="0.25">
      <c r="A748" t="s">
        <v>4341</v>
      </c>
      <c r="B748" t="s">
        <v>3176</v>
      </c>
      <c r="C748" t="s">
        <v>24</v>
      </c>
      <c r="D748" s="12" t="s">
        <v>3912</v>
      </c>
      <c r="E748" t="s">
        <v>2016</v>
      </c>
      <c r="F748" s="39">
        <v>60</v>
      </c>
    </row>
    <row r="749" spans="1:6" x14ac:dyDescent="0.25">
      <c r="A749" t="s">
        <v>4341</v>
      </c>
      <c r="B749" t="s">
        <v>3176</v>
      </c>
      <c r="C749" t="s">
        <v>1282</v>
      </c>
      <c r="D749" s="12">
        <v>41458</v>
      </c>
      <c r="E749" t="s">
        <v>2047</v>
      </c>
      <c r="F749" s="39">
        <v>58</v>
      </c>
    </row>
    <row r="750" spans="1:6" x14ac:dyDescent="0.25">
      <c r="A750" t="s">
        <v>4341</v>
      </c>
      <c r="B750" t="s">
        <v>3176</v>
      </c>
      <c r="C750" t="s">
        <v>1282</v>
      </c>
      <c r="D750" s="12">
        <v>41458</v>
      </c>
      <c r="E750" t="s">
        <v>2040</v>
      </c>
      <c r="F750" s="39">
        <v>197</v>
      </c>
    </row>
    <row r="751" spans="1:6" x14ac:dyDescent="0.25">
      <c r="A751" t="s">
        <v>4341</v>
      </c>
      <c r="B751" t="s">
        <v>3176</v>
      </c>
      <c r="C751" t="s">
        <v>1282</v>
      </c>
      <c r="D751" s="12">
        <v>41458</v>
      </c>
      <c r="E751" t="s">
        <v>2052</v>
      </c>
      <c r="F751" s="39">
        <v>68</v>
      </c>
    </row>
    <row r="752" spans="1:6" x14ac:dyDescent="0.25">
      <c r="A752" t="s">
        <v>4341</v>
      </c>
      <c r="B752" t="s">
        <v>3176</v>
      </c>
      <c r="C752" t="s">
        <v>916</v>
      </c>
      <c r="D752" s="12" t="s">
        <v>3940</v>
      </c>
      <c r="E752" t="s">
        <v>2024</v>
      </c>
      <c r="F752" s="39">
        <v>44</v>
      </c>
    </row>
    <row r="753" spans="1:6" x14ac:dyDescent="0.25">
      <c r="A753" t="s">
        <v>4341</v>
      </c>
      <c r="B753" t="s">
        <v>3176</v>
      </c>
      <c r="C753" t="s">
        <v>916</v>
      </c>
      <c r="D753" s="12" t="s">
        <v>3940</v>
      </c>
      <c r="E753" t="s">
        <v>3183</v>
      </c>
      <c r="F753" s="39">
        <v>68</v>
      </c>
    </row>
    <row r="754" spans="1:6" x14ac:dyDescent="0.25">
      <c r="A754" t="s">
        <v>4341</v>
      </c>
      <c r="B754" t="s">
        <v>3176</v>
      </c>
      <c r="C754" t="s">
        <v>444</v>
      </c>
      <c r="D754" s="12" t="s">
        <v>3837</v>
      </c>
      <c r="E754" t="s">
        <v>2009</v>
      </c>
      <c r="F754" s="39">
        <v>17</v>
      </c>
    </row>
    <row r="755" spans="1:6" x14ac:dyDescent="0.25">
      <c r="A755" t="s">
        <v>4341</v>
      </c>
      <c r="B755" t="s">
        <v>3176</v>
      </c>
      <c r="C755" t="s">
        <v>1000</v>
      </c>
      <c r="D755" s="12">
        <v>41556</v>
      </c>
      <c r="E755" t="s">
        <v>3178</v>
      </c>
      <c r="F755" s="39">
        <v>15</v>
      </c>
    </row>
    <row r="756" spans="1:6" x14ac:dyDescent="0.25">
      <c r="A756" t="s">
        <v>4341</v>
      </c>
      <c r="B756" t="s">
        <v>3176</v>
      </c>
      <c r="C756" t="s">
        <v>1000</v>
      </c>
      <c r="D756" s="12">
        <v>41556</v>
      </c>
      <c r="E756" t="s">
        <v>3178</v>
      </c>
      <c r="F756" s="39">
        <v>47</v>
      </c>
    </row>
    <row r="757" spans="1:6" x14ac:dyDescent="0.25">
      <c r="A757" t="s">
        <v>4341</v>
      </c>
      <c r="B757" t="s">
        <v>3176</v>
      </c>
      <c r="C757" t="s">
        <v>1000</v>
      </c>
      <c r="D757" s="12">
        <v>41556</v>
      </c>
      <c r="E757" t="s">
        <v>3178</v>
      </c>
      <c r="F757" s="39">
        <v>47</v>
      </c>
    </row>
    <row r="758" spans="1:6" x14ac:dyDescent="0.25">
      <c r="A758" t="s">
        <v>4341</v>
      </c>
      <c r="B758" t="s">
        <v>3176</v>
      </c>
      <c r="C758" t="s">
        <v>686</v>
      </c>
      <c r="D758" s="12">
        <v>41557</v>
      </c>
      <c r="E758" t="s">
        <v>3556</v>
      </c>
      <c r="F758" s="39">
        <v>21</v>
      </c>
    </row>
    <row r="759" spans="1:6" x14ac:dyDescent="0.25">
      <c r="A759" t="s">
        <v>4341</v>
      </c>
      <c r="B759" t="s">
        <v>3176</v>
      </c>
      <c r="C759" t="s">
        <v>686</v>
      </c>
      <c r="D759" s="12">
        <v>41557</v>
      </c>
      <c r="E759" t="s">
        <v>3557</v>
      </c>
      <c r="F759" s="39">
        <v>88</v>
      </c>
    </row>
    <row r="760" spans="1:6" x14ac:dyDescent="0.25">
      <c r="A760" t="s">
        <v>4341</v>
      </c>
      <c r="B760" t="s">
        <v>3176</v>
      </c>
      <c r="C760" t="s">
        <v>326</v>
      </c>
      <c r="D760" s="12" t="s">
        <v>3941</v>
      </c>
      <c r="E760" t="s">
        <v>2052</v>
      </c>
      <c r="F760" s="39">
        <v>160</v>
      </c>
    </row>
    <row r="761" spans="1:6" x14ac:dyDescent="0.25">
      <c r="A761" t="s">
        <v>4341</v>
      </c>
      <c r="B761" t="s">
        <v>3176</v>
      </c>
      <c r="C761" t="s">
        <v>326</v>
      </c>
      <c r="D761" s="12" t="s">
        <v>3942</v>
      </c>
      <c r="E761" t="s">
        <v>2047</v>
      </c>
      <c r="F761" s="39">
        <v>35</v>
      </c>
    </row>
    <row r="762" spans="1:6" x14ac:dyDescent="0.25">
      <c r="A762" t="s">
        <v>4341</v>
      </c>
      <c r="B762" t="s">
        <v>3176</v>
      </c>
      <c r="C762" t="s">
        <v>326</v>
      </c>
      <c r="D762" s="12" t="s">
        <v>3942</v>
      </c>
      <c r="E762" t="s">
        <v>2040</v>
      </c>
      <c r="F762" s="39">
        <v>100</v>
      </c>
    </row>
    <row r="763" spans="1:6" x14ac:dyDescent="0.25">
      <c r="A763" t="s">
        <v>4341</v>
      </c>
      <c r="B763" t="s">
        <v>3176</v>
      </c>
      <c r="C763" t="s">
        <v>686</v>
      </c>
      <c r="D763" s="12">
        <v>41585</v>
      </c>
      <c r="E763" t="s">
        <v>3558</v>
      </c>
      <c r="F763" s="39">
        <v>171</v>
      </c>
    </row>
    <row r="764" spans="1:6" x14ac:dyDescent="0.25">
      <c r="A764" t="s">
        <v>4341</v>
      </c>
      <c r="B764" t="s">
        <v>3176</v>
      </c>
      <c r="C764" t="s">
        <v>686</v>
      </c>
      <c r="D764" s="12" t="s">
        <v>3943</v>
      </c>
      <c r="E764" t="s">
        <v>3030</v>
      </c>
      <c r="F764" s="39">
        <v>120</v>
      </c>
    </row>
    <row r="765" spans="1:6" x14ac:dyDescent="0.25">
      <c r="A765" t="s">
        <v>4341</v>
      </c>
      <c r="B765" t="s">
        <v>3176</v>
      </c>
      <c r="C765" t="s">
        <v>686</v>
      </c>
      <c r="D765" s="12" t="s">
        <v>3943</v>
      </c>
      <c r="E765" t="s">
        <v>3559</v>
      </c>
      <c r="F765" s="39">
        <v>113</v>
      </c>
    </row>
    <row r="766" spans="1:6" x14ac:dyDescent="0.25">
      <c r="A766" t="s">
        <v>4341</v>
      </c>
      <c r="B766" t="s">
        <v>3176</v>
      </c>
      <c r="C766" t="s">
        <v>686</v>
      </c>
      <c r="D766" s="12" t="s">
        <v>3943</v>
      </c>
      <c r="E766" t="s">
        <v>3558</v>
      </c>
      <c r="F766" s="39">
        <v>849</v>
      </c>
    </row>
    <row r="767" spans="1:6" x14ac:dyDescent="0.25">
      <c r="A767" t="s">
        <v>4341</v>
      </c>
      <c r="B767" t="s">
        <v>3176</v>
      </c>
      <c r="C767" t="s">
        <v>24</v>
      </c>
      <c r="D767" s="12" t="s">
        <v>3944</v>
      </c>
      <c r="E767" t="s">
        <v>3183</v>
      </c>
      <c r="F767" s="39">
        <v>45</v>
      </c>
    </row>
    <row r="768" spans="1:6" x14ac:dyDescent="0.25">
      <c r="A768" t="s">
        <v>4341</v>
      </c>
      <c r="B768" t="s">
        <v>3176</v>
      </c>
      <c r="C768" t="s">
        <v>24</v>
      </c>
      <c r="D768" s="12" t="s">
        <v>3944</v>
      </c>
      <c r="E768" t="s">
        <v>3178</v>
      </c>
      <c r="F768" s="39">
        <v>51</v>
      </c>
    </row>
    <row r="769" spans="1:6" x14ac:dyDescent="0.25">
      <c r="A769" t="s">
        <v>4341</v>
      </c>
      <c r="B769" t="s">
        <v>3176</v>
      </c>
      <c r="C769" t="s">
        <v>1242</v>
      </c>
      <c r="D769" s="12">
        <v>41617</v>
      </c>
      <c r="E769" t="s">
        <v>3178</v>
      </c>
      <c r="F769" s="39">
        <v>22</v>
      </c>
    </row>
    <row r="770" spans="1:6" x14ac:dyDescent="0.25">
      <c r="A770" t="s">
        <v>4341</v>
      </c>
      <c r="B770" t="s">
        <v>3176</v>
      </c>
      <c r="C770" t="s">
        <v>686</v>
      </c>
      <c r="D770" s="12">
        <v>41619</v>
      </c>
      <c r="E770" t="s">
        <v>3030</v>
      </c>
      <c r="F770" s="39">
        <v>58</v>
      </c>
    </row>
    <row r="771" spans="1:6" x14ac:dyDescent="0.25">
      <c r="A771" t="s">
        <v>4341</v>
      </c>
      <c r="B771" t="s">
        <v>3176</v>
      </c>
      <c r="C771" t="s">
        <v>916</v>
      </c>
      <c r="D771" s="12">
        <v>41620</v>
      </c>
      <c r="E771" t="s">
        <v>3178</v>
      </c>
      <c r="F771" s="39">
        <v>54</v>
      </c>
    </row>
    <row r="772" spans="1:6" x14ac:dyDescent="0.25">
      <c r="A772" t="s">
        <v>4341</v>
      </c>
      <c r="B772" t="s">
        <v>3176</v>
      </c>
      <c r="C772" t="s">
        <v>1282</v>
      </c>
      <c r="D772" s="12" t="s">
        <v>3945</v>
      </c>
      <c r="E772" t="s">
        <v>2040</v>
      </c>
      <c r="F772" s="39">
        <v>172</v>
      </c>
    </row>
    <row r="773" spans="1:6" x14ac:dyDescent="0.25">
      <c r="A773" t="s">
        <v>4341</v>
      </c>
      <c r="B773" t="s">
        <v>3176</v>
      </c>
      <c r="C773" t="s">
        <v>1282</v>
      </c>
      <c r="D773" s="12" t="s">
        <v>3945</v>
      </c>
      <c r="E773" t="s">
        <v>2047</v>
      </c>
      <c r="F773" s="39">
        <v>62</v>
      </c>
    </row>
    <row r="774" spans="1:6" x14ac:dyDescent="0.25">
      <c r="A774" t="s">
        <v>4341</v>
      </c>
      <c r="B774" t="s">
        <v>3176</v>
      </c>
      <c r="C774" t="s">
        <v>1282</v>
      </c>
      <c r="D774" s="12" t="s">
        <v>3945</v>
      </c>
      <c r="E774" t="s">
        <v>2052</v>
      </c>
      <c r="F774" s="39">
        <v>27</v>
      </c>
    </row>
    <row r="775" spans="1:6" x14ac:dyDescent="0.25">
      <c r="A775" t="s">
        <v>4341</v>
      </c>
      <c r="B775" t="s">
        <v>3176</v>
      </c>
      <c r="C775" t="s">
        <v>24</v>
      </c>
      <c r="D775" s="12" t="s">
        <v>3946</v>
      </c>
      <c r="E775" t="s">
        <v>2605</v>
      </c>
      <c r="F775" s="39">
        <v>3450</v>
      </c>
    </row>
    <row r="776" spans="1:6" x14ac:dyDescent="0.25">
      <c r="A776" t="s">
        <v>4341</v>
      </c>
      <c r="B776" t="s">
        <v>3176</v>
      </c>
      <c r="C776" t="s">
        <v>24</v>
      </c>
      <c r="D776" s="12" t="s">
        <v>3947</v>
      </c>
      <c r="E776" t="s">
        <v>3178</v>
      </c>
      <c r="F776" s="39">
        <v>18</v>
      </c>
    </row>
    <row r="777" spans="1:6" x14ac:dyDescent="0.25">
      <c r="A777" t="s">
        <v>4341</v>
      </c>
      <c r="B777" t="s">
        <v>3176</v>
      </c>
      <c r="C777" t="s">
        <v>1000</v>
      </c>
      <c r="D777" s="12" t="s">
        <v>3751</v>
      </c>
      <c r="E777" t="s">
        <v>3178</v>
      </c>
      <c r="F777" s="39">
        <v>64</v>
      </c>
    </row>
    <row r="778" spans="1:6" x14ac:dyDescent="0.25">
      <c r="A778" t="s">
        <v>4341</v>
      </c>
      <c r="B778" t="s">
        <v>3176</v>
      </c>
      <c r="C778" t="s">
        <v>24</v>
      </c>
      <c r="D778" s="12">
        <v>41674</v>
      </c>
      <c r="E778" t="s">
        <v>3178</v>
      </c>
      <c r="F778" s="39">
        <v>60</v>
      </c>
    </row>
    <row r="779" spans="1:6" x14ac:dyDescent="0.25">
      <c r="A779" t="s">
        <v>4341</v>
      </c>
      <c r="B779" t="s">
        <v>3176</v>
      </c>
      <c r="C779" t="s">
        <v>1000</v>
      </c>
      <c r="D779" s="12" t="s">
        <v>3948</v>
      </c>
      <c r="E779" t="s">
        <v>3178</v>
      </c>
      <c r="F779" s="39">
        <v>35</v>
      </c>
    </row>
    <row r="780" spans="1:6" x14ac:dyDescent="0.25">
      <c r="A780" t="s">
        <v>4341</v>
      </c>
      <c r="B780" t="s">
        <v>3176</v>
      </c>
      <c r="C780" t="s">
        <v>812</v>
      </c>
      <c r="D780" s="12">
        <v>41704</v>
      </c>
      <c r="E780" t="s">
        <v>2029</v>
      </c>
      <c r="F780" s="39">
        <v>25</v>
      </c>
    </row>
    <row r="781" spans="1:6" x14ac:dyDescent="0.25">
      <c r="A781" t="s">
        <v>4341</v>
      </c>
      <c r="B781" t="s">
        <v>3176</v>
      </c>
      <c r="C781" t="s">
        <v>916</v>
      </c>
      <c r="D781" s="12" t="s">
        <v>3757</v>
      </c>
      <c r="E781" t="s">
        <v>2024</v>
      </c>
      <c r="F781" s="39">
        <v>135</v>
      </c>
    </row>
    <row r="782" spans="1:6" x14ac:dyDescent="0.25">
      <c r="A782" t="s">
        <v>4341</v>
      </c>
      <c r="B782" t="s">
        <v>3176</v>
      </c>
      <c r="C782" t="s">
        <v>916</v>
      </c>
      <c r="D782" s="12" t="s">
        <v>3757</v>
      </c>
      <c r="E782" t="s">
        <v>2039</v>
      </c>
      <c r="F782" s="39">
        <v>1213</v>
      </c>
    </row>
    <row r="783" spans="1:6" x14ac:dyDescent="0.25">
      <c r="A783" t="s">
        <v>4341</v>
      </c>
      <c r="B783" t="s">
        <v>3176</v>
      </c>
      <c r="C783" t="s">
        <v>916</v>
      </c>
      <c r="D783" s="12" t="s">
        <v>3757</v>
      </c>
      <c r="E783" t="s">
        <v>3183</v>
      </c>
      <c r="F783" s="39">
        <v>2496</v>
      </c>
    </row>
    <row r="784" spans="1:6" x14ac:dyDescent="0.25">
      <c r="A784" t="s">
        <v>4341</v>
      </c>
      <c r="B784" t="s">
        <v>3176</v>
      </c>
      <c r="C784" t="s">
        <v>916</v>
      </c>
      <c r="D784" s="12" t="s">
        <v>3757</v>
      </c>
      <c r="E784" t="s">
        <v>2045</v>
      </c>
      <c r="F784" s="39">
        <v>475</v>
      </c>
    </row>
    <row r="785" spans="1:6" x14ac:dyDescent="0.25">
      <c r="A785" t="s">
        <v>4341</v>
      </c>
      <c r="B785" t="s">
        <v>3176</v>
      </c>
      <c r="C785" t="s">
        <v>916</v>
      </c>
      <c r="D785" s="12" t="s">
        <v>3757</v>
      </c>
      <c r="E785" t="s">
        <v>3178</v>
      </c>
      <c r="F785" s="39">
        <v>240</v>
      </c>
    </row>
    <row r="786" spans="1:6" x14ac:dyDescent="0.25">
      <c r="A786" t="s">
        <v>4341</v>
      </c>
      <c r="B786" t="s">
        <v>3176</v>
      </c>
      <c r="C786" t="s">
        <v>1282</v>
      </c>
      <c r="D786" s="12">
        <v>41732</v>
      </c>
      <c r="E786" t="s">
        <v>2052</v>
      </c>
      <c r="F786" s="39">
        <v>364</v>
      </c>
    </row>
    <row r="787" spans="1:6" x14ac:dyDescent="0.25">
      <c r="A787" t="s">
        <v>4341</v>
      </c>
      <c r="B787" t="s">
        <v>3176</v>
      </c>
      <c r="C787" t="s">
        <v>1282</v>
      </c>
      <c r="D787" s="12">
        <v>41732</v>
      </c>
      <c r="E787" t="s">
        <v>2047</v>
      </c>
      <c r="F787" s="39">
        <v>122</v>
      </c>
    </row>
    <row r="788" spans="1:6" x14ac:dyDescent="0.25">
      <c r="A788" t="s">
        <v>4341</v>
      </c>
      <c r="B788" t="s">
        <v>3176</v>
      </c>
      <c r="C788" t="s">
        <v>24</v>
      </c>
      <c r="D788" s="12">
        <v>41738</v>
      </c>
      <c r="E788" t="s">
        <v>2020</v>
      </c>
      <c r="F788" s="39">
        <v>10</v>
      </c>
    </row>
    <row r="789" spans="1:6" x14ac:dyDescent="0.25">
      <c r="A789" t="s">
        <v>4341</v>
      </c>
      <c r="B789" t="s">
        <v>3176</v>
      </c>
      <c r="C789" t="s">
        <v>24</v>
      </c>
      <c r="D789" s="12">
        <v>41738</v>
      </c>
      <c r="E789" t="s">
        <v>3183</v>
      </c>
      <c r="F789" s="39">
        <v>83</v>
      </c>
    </row>
    <row r="790" spans="1:6" x14ac:dyDescent="0.25">
      <c r="A790" t="s">
        <v>4341</v>
      </c>
      <c r="B790" t="s">
        <v>3176</v>
      </c>
      <c r="C790" t="s">
        <v>1000</v>
      </c>
      <c r="D790" s="12">
        <v>41738</v>
      </c>
      <c r="E790" t="s">
        <v>3178</v>
      </c>
      <c r="F790" s="39">
        <v>40</v>
      </c>
    </row>
    <row r="791" spans="1:6" x14ac:dyDescent="0.25">
      <c r="A791" t="s">
        <v>4341</v>
      </c>
      <c r="B791" t="s">
        <v>3176</v>
      </c>
      <c r="C791" t="s">
        <v>24</v>
      </c>
      <c r="D791" s="12">
        <v>41738</v>
      </c>
      <c r="E791" t="s">
        <v>3178</v>
      </c>
      <c r="F791" s="39">
        <v>51</v>
      </c>
    </row>
    <row r="792" spans="1:6" x14ac:dyDescent="0.25">
      <c r="A792" t="s">
        <v>4341</v>
      </c>
      <c r="B792" t="s">
        <v>3176</v>
      </c>
      <c r="C792" t="s">
        <v>1000</v>
      </c>
      <c r="D792" s="12" t="s">
        <v>3949</v>
      </c>
      <c r="E792" t="s">
        <v>3183</v>
      </c>
      <c r="F792" s="39">
        <v>70</v>
      </c>
    </row>
    <row r="793" spans="1:6" x14ac:dyDescent="0.25">
      <c r="A793" t="s">
        <v>4341</v>
      </c>
      <c r="B793" t="s">
        <v>3176</v>
      </c>
      <c r="C793" t="s">
        <v>686</v>
      </c>
      <c r="D793" s="12" t="s">
        <v>3762</v>
      </c>
      <c r="E793" t="s">
        <v>3558</v>
      </c>
      <c r="F793" s="39">
        <v>70</v>
      </c>
    </row>
    <row r="794" spans="1:6" x14ac:dyDescent="0.25">
      <c r="A794" t="s">
        <v>4341</v>
      </c>
      <c r="B794" t="s">
        <v>3176</v>
      </c>
      <c r="C794" t="s">
        <v>686</v>
      </c>
      <c r="D794" s="12" t="s">
        <v>3762</v>
      </c>
      <c r="E794" t="s">
        <v>3557</v>
      </c>
      <c r="F794" s="39">
        <v>51</v>
      </c>
    </row>
    <row r="795" spans="1:6" x14ac:dyDescent="0.25">
      <c r="A795" t="s">
        <v>4341</v>
      </c>
      <c r="B795" t="s">
        <v>3176</v>
      </c>
      <c r="C795" t="s">
        <v>686</v>
      </c>
      <c r="D795" s="12" t="s">
        <v>3762</v>
      </c>
      <c r="E795" t="s">
        <v>3556</v>
      </c>
      <c r="F795" s="39">
        <v>21</v>
      </c>
    </row>
    <row r="796" spans="1:6" x14ac:dyDescent="0.25">
      <c r="A796" t="s">
        <v>4341</v>
      </c>
      <c r="B796" t="s">
        <v>3176</v>
      </c>
      <c r="C796" t="s">
        <v>1096</v>
      </c>
      <c r="D796" s="12">
        <v>41795</v>
      </c>
      <c r="E796" t="s">
        <v>3178</v>
      </c>
      <c r="F796" s="39">
        <v>60</v>
      </c>
    </row>
    <row r="797" spans="1:6" x14ac:dyDescent="0.25">
      <c r="A797" t="s">
        <v>4341</v>
      </c>
      <c r="B797" t="s">
        <v>3176</v>
      </c>
      <c r="C797" t="s">
        <v>444</v>
      </c>
      <c r="D797" s="12">
        <v>41796</v>
      </c>
      <c r="E797" t="s">
        <v>3178</v>
      </c>
      <c r="F797" s="39">
        <v>15</v>
      </c>
    </row>
    <row r="798" spans="1:6" x14ac:dyDescent="0.25">
      <c r="A798" t="s">
        <v>4341</v>
      </c>
      <c r="B798" t="s">
        <v>3176</v>
      </c>
      <c r="C798" t="s">
        <v>1242</v>
      </c>
      <c r="D798" s="12" t="s">
        <v>3950</v>
      </c>
      <c r="E798" t="s">
        <v>3178</v>
      </c>
      <c r="F798" s="39">
        <v>60</v>
      </c>
    </row>
    <row r="799" spans="1:6" x14ac:dyDescent="0.25">
      <c r="A799" t="s">
        <v>4341</v>
      </c>
      <c r="B799" t="s">
        <v>3176</v>
      </c>
      <c r="C799" t="s">
        <v>1000</v>
      </c>
      <c r="D799" s="12" t="s">
        <v>3847</v>
      </c>
      <c r="E799" t="s">
        <v>3178</v>
      </c>
      <c r="F799" s="39">
        <v>10</v>
      </c>
    </row>
    <row r="800" spans="1:6" x14ac:dyDescent="0.25">
      <c r="A800" t="s">
        <v>4341</v>
      </c>
      <c r="B800" t="s">
        <v>3176</v>
      </c>
      <c r="C800" t="s">
        <v>1513</v>
      </c>
      <c r="D800" s="12" t="s">
        <v>3951</v>
      </c>
      <c r="E800" t="s">
        <v>2047</v>
      </c>
      <c r="F800" s="39">
        <v>23</v>
      </c>
    </row>
    <row r="801" spans="1:6" x14ac:dyDescent="0.25">
      <c r="A801" t="s">
        <v>4341</v>
      </c>
      <c r="B801" t="s">
        <v>3176</v>
      </c>
      <c r="C801" t="s">
        <v>1513</v>
      </c>
      <c r="D801" s="12" t="s">
        <v>3951</v>
      </c>
      <c r="E801" t="s">
        <v>2047</v>
      </c>
      <c r="F801" s="39">
        <v>23</v>
      </c>
    </row>
    <row r="802" spans="1:6" x14ac:dyDescent="0.25">
      <c r="A802" t="s">
        <v>4341</v>
      </c>
      <c r="B802" t="s">
        <v>3176</v>
      </c>
      <c r="C802" t="s">
        <v>1282</v>
      </c>
      <c r="D802" s="12" t="s">
        <v>3768</v>
      </c>
      <c r="E802" t="s">
        <v>2040</v>
      </c>
      <c r="F802" s="39">
        <v>204</v>
      </c>
    </row>
    <row r="803" spans="1:6" x14ac:dyDescent="0.25">
      <c r="A803" t="s">
        <v>4341</v>
      </c>
      <c r="B803" t="s">
        <v>3176</v>
      </c>
      <c r="C803" t="s">
        <v>1282</v>
      </c>
      <c r="D803" s="12" t="s">
        <v>3768</v>
      </c>
      <c r="E803" t="s">
        <v>2052</v>
      </c>
      <c r="F803" s="39">
        <v>61</v>
      </c>
    </row>
    <row r="804" spans="1:6" x14ac:dyDescent="0.25">
      <c r="A804" t="s">
        <v>4341</v>
      </c>
      <c r="B804" t="s">
        <v>3176</v>
      </c>
      <c r="C804" t="s">
        <v>1282</v>
      </c>
      <c r="D804" s="12" t="s">
        <v>3768</v>
      </c>
      <c r="E804" t="s">
        <v>2047</v>
      </c>
      <c r="F804" s="39">
        <v>54</v>
      </c>
    </row>
    <row r="805" spans="1:6" x14ac:dyDescent="0.25">
      <c r="A805" t="s">
        <v>4341</v>
      </c>
      <c r="B805" t="s">
        <v>3176</v>
      </c>
      <c r="C805" t="s">
        <v>1282</v>
      </c>
      <c r="D805" s="12">
        <v>41920</v>
      </c>
      <c r="E805" t="s">
        <v>2040</v>
      </c>
      <c r="F805" s="39">
        <v>844</v>
      </c>
    </row>
    <row r="806" spans="1:6" x14ac:dyDescent="0.25">
      <c r="A806" t="s">
        <v>4341</v>
      </c>
      <c r="B806" t="s">
        <v>3176</v>
      </c>
      <c r="C806" t="s">
        <v>1282</v>
      </c>
      <c r="D806" s="12">
        <v>41920</v>
      </c>
      <c r="E806" t="s">
        <v>2052</v>
      </c>
      <c r="F806" s="39">
        <v>513</v>
      </c>
    </row>
    <row r="807" spans="1:6" x14ac:dyDescent="0.25">
      <c r="A807" t="s">
        <v>4341</v>
      </c>
      <c r="B807" t="s">
        <v>3176</v>
      </c>
      <c r="C807" t="s">
        <v>1282</v>
      </c>
      <c r="D807" s="12">
        <v>41920</v>
      </c>
      <c r="E807" t="s">
        <v>2100</v>
      </c>
      <c r="F807" s="39">
        <v>920</v>
      </c>
    </row>
    <row r="808" spans="1:6" x14ac:dyDescent="0.25">
      <c r="A808" t="s">
        <v>4341</v>
      </c>
      <c r="B808" t="s">
        <v>3176</v>
      </c>
      <c r="C808" t="s">
        <v>916</v>
      </c>
      <c r="D808" s="12" t="s">
        <v>3952</v>
      </c>
      <c r="E808" t="s">
        <v>3178</v>
      </c>
      <c r="F808" s="39">
        <v>29</v>
      </c>
    </row>
    <row r="809" spans="1:6" x14ac:dyDescent="0.25">
      <c r="A809" t="s">
        <v>4341</v>
      </c>
      <c r="B809" t="s">
        <v>3176</v>
      </c>
      <c r="C809" t="s">
        <v>967</v>
      </c>
      <c r="D809" s="12" t="s">
        <v>3953</v>
      </c>
      <c r="E809" t="s">
        <v>2039</v>
      </c>
      <c r="F809" s="39">
        <v>180</v>
      </c>
    </row>
    <row r="810" spans="1:6" x14ac:dyDescent="0.25">
      <c r="A810" t="s">
        <v>4341</v>
      </c>
      <c r="B810" t="s">
        <v>3176</v>
      </c>
      <c r="C810" t="s">
        <v>967</v>
      </c>
      <c r="D810" s="12" t="s">
        <v>3953</v>
      </c>
      <c r="E810" t="s">
        <v>3178</v>
      </c>
      <c r="F810" s="39">
        <v>68</v>
      </c>
    </row>
    <row r="811" spans="1:6" x14ac:dyDescent="0.25">
      <c r="A811" t="s">
        <v>4341</v>
      </c>
      <c r="B811" t="s">
        <v>3176</v>
      </c>
      <c r="C811" t="s">
        <v>967</v>
      </c>
      <c r="D811" s="12" t="s">
        <v>3954</v>
      </c>
      <c r="E811" t="s">
        <v>3178</v>
      </c>
      <c r="F811" s="39">
        <v>25</v>
      </c>
    </row>
    <row r="812" spans="1:6" x14ac:dyDescent="0.25">
      <c r="A812" t="s">
        <v>4341</v>
      </c>
      <c r="B812" t="s">
        <v>3176</v>
      </c>
      <c r="C812" t="s">
        <v>1000</v>
      </c>
      <c r="D812" s="12" t="s">
        <v>3955</v>
      </c>
      <c r="E812" t="s">
        <v>3183</v>
      </c>
      <c r="F812" s="39">
        <v>10</v>
      </c>
    </row>
    <row r="813" spans="1:6" x14ac:dyDescent="0.25">
      <c r="A813" t="s">
        <v>4341</v>
      </c>
      <c r="B813" t="s">
        <v>3176</v>
      </c>
      <c r="C813" t="s">
        <v>1000</v>
      </c>
      <c r="D813" s="12" t="s">
        <v>3955</v>
      </c>
      <c r="E813" t="s">
        <v>3183</v>
      </c>
      <c r="F813" s="39">
        <v>12</v>
      </c>
    </row>
    <row r="814" spans="1:6" x14ac:dyDescent="0.25">
      <c r="A814" t="s">
        <v>4341</v>
      </c>
      <c r="B814" t="s">
        <v>3176</v>
      </c>
      <c r="C814" t="s">
        <v>1282</v>
      </c>
      <c r="D814" s="12" t="s">
        <v>3956</v>
      </c>
      <c r="E814" t="s">
        <v>2047</v>
      </c>
      <c r="F814" s="39">
        <v>30</v>
      </c>
    </row>
    <row r="815" spans="1:6" x14ac:dyDescent="0.25">
      <c r="A815" t="s">
        <v>4341</v>
      </c>
      <c r="B815" t="s">
        <v>3176</v>
      </c>
      <c r="C815" t="s">
        <v>24</v>
      </c>
      <c r="D815" s="12">
        <v>41982</v>
      </c>
      <c r="E815" t="s">
        <v>3183</v>
      </c>
      <c r="F815" s="39">
        <v>36</v>
      </c>
    </row>
    <row r="816" spans="1:6" x14ac:dyDescent="0.25">
      <c r="A816" t="s">
        <v>4341</v>
      </c>
      <c r="B816" t="s">
        <v>3176</v>
      </c>
      <c r="C816" t="s">
        <v>24</v>
      </c>
      <c r="D816" s="12">
        <v>41982</v>
      </c>
      <c r="E816" t="s">
        <v>2039</v>
      </c>
      <c r="F816" s="39">
        <v>220</v>
      </c>
    </row>
    <row r="817" spans="1:6" x14ac:dyDescent="0.25">
      <c r="A817" t="s">
        <v>4341</v>
      </c>
      <c r="B817" t="s">
        <v>3176</v>
      </c>
      <c r="C817" t="s">
        <v>24</v>
      </c>
      <c r="D817" s="12">
        <v>41983</v>
      </c>
      <c r="E817" t="s">
        <v>3178</v>
      </c>
      <c r="F817" s="39">
        <v>50</v>
      </c>
    </row>
    <row r="818" spans="1:6" x14ac:dyDescent="0.25">
      <c r="A818" t="s">
        <v>4341</v>
      </c>
      <c r="B818" t="s">
        <v>3176</v>
      </c>
      <c r="C818" t="s">
        <v>24</v>
      </c>
      <c r="D818" s="12">
        <v>41983</v>
      </c>
      <c r="E818" t="s">
        <v>2039</v>
      </c>
      <c r="F818" s="39">
        <v>220</v>
      </c>
    </row>
    <row r="819" spans="1:6" x14ac:dyDescent="0.25">
      <c r="A819" t="s">
        <v>4341</v>
      </c>
      <c r="B819" t="s">
        <v>3176</v>
      </c>
      <c r="C819" t="s">
        <v>686</v>
      </c>
      <c r="D819" s="12">
        <v>41983</v>
      </c>
      <c r="E819" t="s">
        <v>3030</v>
      </c>
      <c r="F819" s="39">
        <v>45</v>
      </c>
    </row>
    <row r="820" spans="1:6" x14ac:dyDescent="0.25">
      <c r="A820" t="s">
        <v>4341</v>
      </c>
      <c r="B820" t="s">
        <v>3176</v>
      </c>
      <c r="C820" t="s">
        <v>24</v>
      </c>
      <c r="D820" s="12">
        <v>41984</v>
      </c>
      <c r="E820" t="s">
        <v>2039</v>
      </c>
      <c r="F820" s="39">
        <v>220</v>
      </c>
    </row>
    <row r="821" spans="1:6" x14ac:dyDescent="0.25">
      <c r="A821" t="s">
        <v>4341</v>
      </c>
      <c r="B821" t="s">
        <v>3176</v>
      </c>
      <c r="C821" t="s">
        <v>24</v>
      </c>
      <c r="D821" s="12">
        <v>41984</v>
      </c>
      <c r="E821" t="s">
        <v>3178</v>
      </c>
      <c r="F821" s="39">
        <v>27</v>
      </c>
    </row>
    <row r="822" spans="1:6" x14ac:dyDescent="0.25">
      <c r="A822" t="s">
        <v>4341</v>
      </c>
      <c r="B822" t="s">
        <v>3176</v>
      </c>
      <c r="C822" t="s">
        <v>24</v>
      </c>
      <c r="D822" s="12">
        <v>41984</v>
      </c>
      <c r="E822" t="s">
        <v>3178</v>
      </c>
      <c r="F822" s="39">
        <v>27</v>
      </c>
    </row>
    <row r="823" spans="1:6" x14ac:dyDescent="0.25">
      <c r="A823" t="s">
        <v>4341</v>
      </c>
      <c r="B823" t="s">
        <v>3176</v>
      </c>
      <c r="C823" t="s">
        <v>24</v>
      </c>
      <c r="D823" s="12">
        <v>41985</v>
      </c>
      <c r="E823" t="s">
        <v>3178</v>
      </c>
      <c r="F823" s="39">
        <v>50</v>
      </c>
    </row>
    <row r="824" spans="1:6" x14ac:dyDescent="0.25">
      <c r="A824" t="s">
        <v>4341</v>
      </c>
      <c r="B824" t="s">
        <v>3176</v>
      </c>
      <c r="C824" t="s">
        <v>24</v>
      </c>
      <c r="D824" s="12">
        <v>41985</v>
      </c>
      <c r="E824" t="s">
        <v>2039</v>
      </c>
      <c r="F824" s="39">
        <v>220</v>
      </c>
    </row>
    <row r="825" spans="1:6" x14ac:dyDescent="0.25">
      <c r="A825" t="s">
        <v>4341</v>
      </c>
      <c r="B825" t="s">
        <v>3176</v>
      </c>
      <c r="C825" t="s">
        <v>24</v>
      </c>
      <c r="D825" s="12">
        <v>41985</v>
      </c>
      <c r="E825" t="s">
        <v>3178</v>
      </c>
      <c r="F825" s="39">
        <v>51</v>
      </c>
    </row>
    <row r="826" spans="1:6" x14ac:dyDescent="0.25">
      <c r="A826" t="s">
        <v>4341</v>
      </c>
      <c r="B826" t="s">
        <v>3176</v>
      </c>
      <c r="C826" t="s">
        <v>24</v>
      </c>
      <c r="D826" s="12" t="s">
        <v>3957</v>
      </c>
      <c r="E826" t="s">
        <v>3183</v>
      </c>
      <c r="F826" s="39">
        <v>36</v>
      </c>
    </row>
    <row r="827" spans="1:6" x14ac:dyDescent="0.25">
      <c r="A827" t="s">
        <v>4341</v>
      </c>
      <c r="B827" t="s">
        <v>3176</v>
      </c>
      <c r="C827" t="s">
        <v>24</v>
      </c>
      <c r="D827" s="12" t="s">
        <v>3957</v>
      </c>
      <c r="E827" t="s">
        <v>3183</v>
      </c>
      <c r="F827" s="39">
        <v>144</v>
      </c>
    </row>
    <row r="828" spans="1:6" x14ac:dyDescent="0.25">
      <c r="A828" t="s">
        <v>4341</v>
      </c>
      <c r="B828" t="s">
        <v>3176</v>
      </c>
      <c r="C828" t="s">
        <v>1513</v>
      </c>
      <c r="D828" s="12" t="s">
        <v>3958</v>
      </c>
      <c r="E828" t="s">
        <v>2047</v>
      </c>
      <c r="F828" s="39">
        <v>48</v>
      </c>
    </row>
    <row r="829" spans="1:6" x14ac:dyDescent="0.25">
      <c r="A829" t="s">
        <v>4341</v>
      </c>
      <c r="B829" t="s">
        <v>3176</v>
      </c>
      <c r="C829" t="s">
        <v>1513</v>
      </c>
      <c r="D829" s="12" t="s">
        <v>3958</v>
      </c>
      <c r="E829" t="s">
        <v>2047</v>
      </c>
      <c r="F829" s="39">
        <v>48</v>
      </c>
    </row>
    <row r="830" spans="1:6" x14ac:dyDescent="0.25">
      <c r="A830" t="s">
        <v>4341</v>
      </c>
      <c r="B830" t="s">
        <v>3176</v>
      </c>
      <c r="C830" t="s">
        <v>1282</v>
      </c>
      <c r="D830" s="12" t="s">
        <v>3773</v>
      </c>
      <c r="E830" t="s">
        <v>2052</v>
      </c>
      <c r="F830" s="39">
        <v>14</v>
      </c>
    </row>
    <row r="831" spans="1:6" x14ac:dyDescent="0.25">
      <c r="A831" t="s">
        <v>4341</v>
      </c>
      <c r="B831" t="s">
        <v>3176</v>
      </c>
      <c r="C831" t="s">
        <v>1282</v>
      </c>
      <c r="D831" s="12" t="s">
        <v>3773</v>
      </c>
      <c r="E831" t="s">
        <v>2047</v>
      </c>
      <c r="F831" s="39">
        <v>47</v>
      </c>
    </row>
    <row r="832" spans="1:6" x14ac:dyDescent="0.25">
      <c r="A832" t="s">
        <v>4341</v>
      </c>
      <c r="B832" t="s">
        <v>3176</v>
      </c>
      <c r="C832" t="s">
        <v>24</v>
      </c>
      <c r="D832" s="12" t="s">
        <v>3959</v>
      </c>
      <c r="E832" t="s">
        <v>3178</v>
      </c>
      <c r="F832" s="39">
        <v>23</v>
      </c>
    </row>
    <row r="833" spans="1:6" x14ac:dyDescent="0.25">
      <c r="A833" t="s">
        <v>4341</v>
      </c>
      <c r="B833" t="s">
        <v>3176</v>
      </c>
      <c r="C833" t="s">
        <v>24</v>
      </c>
      <c r="D833" s="12" t="s">
        <v>3960</v>
      </c>
      <c r="E833" t="s">
        <v>2605</v>
      </c>
      <c r="F833" s="39">
        <v>650</v>
      </c>
    </row>
    <row r="834" spans="1:6" x14ac:dyDescent="0.25">
      <c r="A834" t="s">
        <v>4341</v>
      </c>
      <c r="B834" t="s">
        <v>3176</v>
      </c>
      <c r="C834" t="s">
        <v>1242</v>
      </c>
      <c r="D834" s="12">
        <v>42011</v>
      </c>
      <c r="E834" t="s">
        <v>2671</v>
      </c>
      <c r="F834" s="39">
        <v>875</v>
      </c>
    </row>
    <row r="835" spans="1:6" x14ac:dyDescent="0.25">
      <c r="A835" t="s">
        <v>4341</v>
      </c>
      <c r="B835" t="s">
        <v>3176</v>
      </c>
      <c r="C835" t="s">
        <v>1282</v>
      </c>
      <c r="D835" s="12" t="s">
        <v>3801</v>
      </c>
      <c r="E835" t="s">
        <v>3178</v>
      </c>
      <c r="F835" s="39">
        <v>59</v>
      </c>
    </row>
    <row r="836" spans="1:6" x14ac:dyDescent="0.25">
      <c r="A836" t="s">
        <v>4341</v>
      </c>
      <c r="B836" t="s">
        <v>3176</v>
      </c>
      <c r="C836" t="s">
        <v>1282</v>
      </c>
      <c r="D836" s="12" t="s">
        <v>3801</v>
      </c>
      <c r="E836" t="s">
        <v>3183</v>
      </c>
      <c r="F836" s="39">
        <v>93</v>
      </c>
    </row>
    <row r="837" spans="1:6" x14ac:dyDescent="0.25">
      <c r="A837" t="s">
        <v>4341</v>
      </c>
      <c r="B837" t="s">
        <v>3176</v>
      </c>
      <c r="C837" t="s">
        <v>686</v>
      </c>
      <c r="D837" s="12">
        <v>42075</v>
      </c>
      <c r="E837" t="s">
        <v>3557</v>
      </c>
      <c r="F837" s="39">
        <v>53</v>
      </c>
    </row>
    <row r="838" spans="1:6" x14ac:dyDescent="0.25">
      <c r="A838" t="s">
        <v>4341</v>
      </c>
      <c r="B838" t="s">
        <v>3176</v>
      </c>
      <c r="C838" t="s">
        <v>686</v>
      </c>
      <c r="D838" s="12">
        <v>42075</v>
      </c>
      <c r="E838" t="s">
        <v>3297</v>
      </c>
      <c r="F838" s="39">
        <v>40</v>
      </c>
    </row>
    <row r="839" spans="1:6" x14ac:dyDescent="0.25">
      <c r="A839" t="s">
        <v>4341</v>
      </c>
      <c r="B839" t="s">
        <v>3176</v>
      </c>
      <c r="C839" t="s">
        <v>686</v>
      </c>
      <c r="D839" s="12">
        <v>42075</v>
      </c>
      <c r="E839" t="s">
        <v>3559</v>
      </c>
      <c r="F839" s="39">
        <v>130</v>
      </c>
    </row>
    <row r="840" spans="1:6" x14ac:dyDescent="0.25">
      <c r="A840" t="s">
        <v>4341</v>
      </c>
      <c r="B840" t="s">
        <v>3176</v>
      </c>
      <c r="C840" t="s">
        <v>686</v>
      </c>
      <c r="D840" s="12" t="s">
        <v>3961</v>
      </c>
      <c r="E840" t="s">
        <v>2040</v>
      </c>
      <c r="F840" s="39">
        <v>155</v>
      </c>
    </row>
    <row r="841" spans="1:6" x14ac:dyDescent="0.25">
      <c r="A841" t="s">
        <v>4341</v>
      </c>
      <c r="B841" t="s">
        <v>3176</v>
      </c>
      <c r="C841" t="s">
        <v>326</v>
      </c>
      <c r="D841" s="12">
        <v>42104</v>
      </c>
      <c r="E841" t="s">
        <v>2052</v>
      </c>
      <c r="F841" s="39">
        <v>111</v>
      </c>
    </row>
    <row r="842" spans="1:6" x14ac:dyDescent="0.25">
      <c r="A842" t="s">
        <v>4341</v>
      </c>
      <c r="B842" t="s">
        <v>3176</v>
      </c>
      <c r="C842" t="s">
        <v>1282</v>
      </c>
      <c r="D842" s="12" t="s">
        <v>3962</v>
      </c>
      <c r="E842" t="s">
        <v>2052</v>
      </c>
      <c r="F842" s="39">
        <v>23</v>
      </c>
    </row>
    <row r="843" spans="1:6" x14ac:dyDescent="0.25">
      <c r="A843" t="s">
        <v>4341</v>
      </c>
      <c r="B843" t="s">
        <v>3176</v>
      </c>
      <c r="C843" t="s">
        <v>686</v>
      </c>
      <c r="D843" s="12" t="s">
        <v>3962</v>
      </c>
      <c r="E843" t="s">
        <v>3558</v>
      </c>
      <c r="F843" s="39">
        <v>66</v>
      </c>
    </row>
    <row r="844" spans="1:6" x14ac:dyDescent="0.25">
      <c r="A844" t="s">
        <v>4341</v>
      </c>
      <c r="B844" t="s">
        <v>3176</v>
      </c>
      <c r="C844" t="s">
        <v>1000</v>
      </c>
      <c r="D844" s="12">
        <v>42130</v>
      </c>
      <c r="E844" t="s">
        <v>3178</v>
      </c>
      <c r="F844" s="39">
        <v>26</v>
      </c>
    </row>
    <row r="845" spans="1:6" x14ac:dyDescent="0.25">
      <c r="A845" t="s">
        <v>4341</v>
      </c>
      <c r="B845" t="s">
        <v>3176</v>
      </c>
      <c r="C845" t="s">
        <v>1282</v>
      </c>
      <c r="D845" s="12">
        <v>42131</v>
      </c>
      <c r="E845" t="s">
        <v>3178</v>
      </c>
      <c r="F845" s="39">
        <v>21</v>
      </c>
    </row>
    <row r="846" spans="1:6" x14ac:dyDescent="0.25">
      <c r="A846" t="s">
        <v>4341</v>
      </c>
      <c r="B846" t="s">
        <v>3176</v>
      </c>
      <c r="C846" t="s">
        <v>1000</v>
      </c>
      <c r="D846" s="12">
        <v>42158</v>
      </c>
      <c r="E846" t="s">
        <v>3178</v>
      </c>
      <c r="F846" s="39">
        <v>45</v>
      </c>
    </row>
    <row r="847" spans="1:6" x14ac:dyDescent="0.25">
      <c r="A847" t="s">
        <v>4341</v>
      </c>
      <c r="B847" t="s">
        <v>3176</v>
      </c>
      <c r="C847" t="s">
        <v>1282</v>
      </c>
      <c r="D847" s="12">
        <v>42159</v>
      </c>
      <c r="E847" t="s">
        <v>3178</v>
      </c>
      <c r="F847" s="39">
        <v>55</v>
      </c>
    </row>
    <row r="848" spans="1:6" x14ac:dyDescent="0.25">
      <c r="A848" t="s">
        <v>4341</v>
      </c>
      <c r="B848" t="s">
        <v>3176</v>
      </c>
      <c r="C848" t="s">
        <v>1282</v>
      </c>
      <c r="D848" s="12">
        <v>42159</v>
      </c>
      <c r="E848" t="s">
        <v>2019</v>
      </c>
      <c r="F848" s="39">
        <v>55</v>
      </c>
    </row>
    <row r="849" spans="1:6" x14ac:dyDescent="0.25">
      <c r="A849" t="s">
        <v>4341</v>
      </c>
      <c r="B849" t="s">
        <v>3176</v>
      </c>
      <c r="C849" t="s">
        <v>444</v>
      </c>
      <c r="D849" s="12">
        <v>42160</v>
      </c>
      <c r="E849" t="s">
        <v>3178</v>
      </c>
      <c r="F849" s="39">
        <v>40</v>
      </c>
    </row>
    <row r="850" spans="1:6" x14ac:dyDescent="0.25">
      <c r="A850" t="s">
        <v>4341</v>
      </c>
      <c r="B850" t="s">
        <v>3176</v>
      </c>
      <c r="C850" t="s">
        <v>444</v>
      </c>
      <c r="D850" s="12">
        <v>42160</v>
      </c>
      <c r="E850" t="s">
        <v>3178</v>
      </c>
      <c r="F850" s="39">
        <v>40</v>
      </c>
    </row>
    <row r="851" spans="1:6" x14ac:dyDescent="0.25">
      <c r="A851" t="s">
        <v>4341</v>
      </c>
      <c r="B851" t="s">
        <v>3176</v>
      </c>
      <c r="C851" t="s">
        <v>1282</v>
      </c>
      <c r="D851" s="12">
        <v>42163</v>
      </c>
      <c r="E851" t="s">
        <v>3560</v>
      </c>
      <c r="F851" s="39">
        <v>590</v>
      </c>
    </row>
    <row r="852" spans="1:6" x14ac:dyDescent="0.25">
      <c r="A852" t="s">
        <v>4341</v>
      </c>
      <c r="B852" t="s">
        <v>3176</v>
      </c>
      <c r="C852" t="s">
        <v>1282</v>
      </c>
      <c r="D852" s="12">
        <v>42163</v>
      </c>
      <c r="E852" t="s">
        <v>3183</v>
      </c>
      <c r="F852" s="39">
        <v>4556</v>
      </c>
    </row>
    <row r="853" spans="1:6" x14ac:dyDescent="0.25">
      <c r="A853" t="s">
        <v>4341</v>
      </c>
      <c r="B853" t="s">
        <v>3176</v>
      </c>
      <c r="C853" t="s">
        <v>1282</v>
      </c>
      <c r="D853" s="12">
        <v>42163</v>
      </c>
      <c r="E853" t="s">
        <v>3178</v>
      </c>
      <c r="F853" s="39">
        <v>68</v>
      </c>
    </row>
    <row r="854" spans="1:6" x14ac:dyDescent="0.25">
      <c r="A854" t="s">
        <v>4341</v>
      </c>
      <c r="B854" t="s">
        <v>3176</v>
      </c>
      <c r="C854" t="s">
        <v>444</v>
      </c>
      <c r="D854" s="12">
        <v>42164</v>
      </c>
      <c r="E854" t="s">
        <v>2042</v>
      </c>
      <c r="F854" s="39">
        <v>98</v>
      </c>
    </row>
    <row r="855" spans="1:6" x14ac:dyDescent="0.25">
      <c r="A855" t="s">
        <v>4341</v>
      </c>
      <c r="B855" t="s">
        <v>3176</v>
      </c>
      <c r="C855" t="s">
        <v>916</v>
      </c>
      <c r="D855" s="12" t="s">
        <v>3926</v>
      </c>
      <c r="E855" t="s">
        <v>3178</v>
      </c>
      <c r="F855" s="39">
        <v>18</v>
      </c>
    </row>
    <row r="856" spans="1:6" x14ac:dyDescent="0.25">
      <c r="A856" t="s">
        <v>4341</v>
      </c>
      <c r="B856" t="s">
        <v>3176</v>
      </c>
      <c r="C856" t="s">
        <v>24</v>
      </c>
      <c r="D856" s="12" t="s">
        <v>3963</v>
      </c>
      <c r="E856" t="s">
        <v>3183</v>
      </c>
      <c r="F856" s="39">
        <v>83</v>
      </c>
    </row>
    <row r="857" spans="1:6" x14ac:dyDescent="0.25">
      <c r="A857" t="s">
        <v>4341</v>
      </c>
      <c r="B857" t="s">
        <v>3176</v>
      </c>
      <c r="C857" t="s">
        <v>24</v>
      </c>
      <c r="D857" s="12" t="s">
        <v>3963</v>
      </c>
      <c r="E857" t="s">
        <v>3178</v>
      </c>
      <c r="F857" s="39">
        <v>53</v>
      </c>
    </row>
    <row r="858" spans="1:6" x14ac:dyDescent="0.25">
      <c r="A858" t="s">
        <v>4341</v>
      </c>
      <c r="B858" t="s">
        <v>3176</v>
      </c>
      <c r="C858" t="s">
        <v>1399</v>
      </c>
      <c r="D858" s="12">
        <v>42190</v>
      </c>
      <c r="E858" t="s">
        <v>2047</v>
      </c>
      <c r="F858" s="39">
        <v>46</v>
      </c>
    </row>
    <row r="859" spans="1:6" x14ac:dyDescent="0.25">
      <c r="A859" t="s">
        <v>4341</v>
      </c>
      <c r="B859" t="s">
        <v>3176</v>
      </c>
      <c r="C859" t="s">
        <v>326</v>
      </c>
      <c r="D859" s="12" t="s">
        <v>3964</v>
      </c>
      <c r="E859" t="s">
        <v>3294</v>
      </c>
      <c r="F859" s="39">
        <v>685</v>
      </c>
    </row>
    <row r="860" spans="1:6" x14ac:dyDescent="0.25">
      <c r="A860" t="s">
        <v>4341</v>
      </c>
      <c r="B860" t="s">
        <v>3176</v>
      </c>
      <c r="C860" t="s">
        <v>1000</v>
      </c>
      <c r="D860" s="12">
        <v>42220</v>
      </c>
      <c r="E860" t="s">
        <v>3183</v>
      </c>
      <c r="F860" s="39">
        <v>115</v>
      </c>
    </row>
    <row r="861" spans="1:6" x14ac:dyDescent="0.25">
      <c r="A861" t="s">
        <v>4341</v>
      </c>
      <c r="B861" t="s">
        <v>3176</v>
      </c>
      <c r="C861" t="s">
        <v>1108</v>
      </c>
      <c r="D861" s="12">
        <v>42250</v>
      </c>
      <c r="E861" t="s">
        <v>2021</v>
      </c>
      <c r="F861" s="39">
        <v>47</v>
      </c>
    </row>
    <row r="862" spans="1:6" x14ac:dyDescent="0.25">
      <c r="A862" t="s">
        <v>4341</v>
      </c>
      <c r="B862" t="s">
        <v>3176</v>
      </c>
      <c r="C862" t="s">
        <v>1096</v>
      </c>
      <c r="D862" s="12">
        <v>42251</v>
      </c>
      <c r="E862" t="s">
        <v>3178</v>
      </c>
      <c r="F862" s="39">
        <v>39</v>
      </c>
    </row>
    <row r="863" spans="1:6" x14ac:dyDescent="0.25">
      <c r="A863" t="s">
        <v>4341</v>
      </c>
      <c r="B863" t="s">
        <v>3176</v>
      </c>
      <c r="C863" t="s">
        <v>1096</v>
      </c>
      <c r="D863" s="12" t="s">
        <v>3965</v>
      </c>
      <c r="E863" t="s">
        <v>3178</v>
      </c>
      <c r="F863" s="39">
        <v>60</v>
      </c>
    </row>
    <row r="864" spans="1:6" x14ac:dyDescent="0.25">
      <c r="A864" t="s">
        <v>4341</v>
      </c>
      <c r="B864" t="s">
        <v>3176</v>
      </c>
      <c r="C864" t="s">
        <v>1096</v>
      </c>
      <c r="D864" s="12" t="s">
        <v>3966</v>
      </c>
      <c r="E864" t="s">
        <v>3178</v>
      </c>
      <c r="F864" s="39">
        <v>55</v>
      </c>
    </row>
    <row r="865" spans="1:6" x14ac:dyDescent="0.25">
      <c r="A865" t="s">
        <v>4341</v>
      </c>
      <c r="B865" t="s">
        <v>3176</v>
      </c>
      <c r="C865" t="s">
        <v>916</v>
      </c>
      <c r="D865" s="12" t="s">
        <v>3806</v>
      </c>
      <c r="E865" t="s">
        <v>3178</v>
      </c>
      <c r="F865" s="39">
        <v>28</v>
      </c>
    </row>
    <row r="866" spans="1:6" x14ac:dyDescent="0.25">
      <c r="A866" t="s">
        <v>4341</v>
      </c>
      <c r="B866" t="s">
        <v>3176</v>
      </c>
      <c r="C866" t="s">
        <v>1427</v>
      </c>
      <c r="D866" s="12">
        <v>42283</v>
      </c>
      <c r="E866" t="s">
        <v>3201</v>
      </c>
      <c r="F866" s="39">
        <v>12</v>
      </c>
    </row>
    <row r="867" spans="1:6" x14ac:dyDescent="0.25">
      <c r="A867" t="s">
        <v>4341</v>
      </c>
      <c r="B867" t="s">
        <v>3176</v>
      </c>
      <c r="C867" t="s">
        <v>916</v>
      </c>
      <c r="D867" s="12">
        <v>42284</v>
      </c>
      <c r="E867" t="s">
        <v>2039</v>
      </c>
      <c r="F867" s="39">
        <v>912</v>
      </c>
    </row>
    <row r="868" spans="1:6" x14ac:dyDescent="0.25">
      <c r="A868" t="s">
        <v>4341</v>
      </c>
      <c r="B868" t="s">
        <v>3176</v>
      </c>
      <c r="C868" t="s">
        <v>916</v>
      </c>
      <c r="D868" s="12">
        <v>42284</v>
      </c>
      <c r="E868" t="s">
        <v>2045</v>
      </c>
      <c r="F868" s="39">
        <v>500</v>
      </c>
    </row>
    <row r="869" spans="1:6" x14ac:dyDescent="0.25">
      <c r="A869" t="s">
        <v>4341</v>
      </c>
      <c r="B869" t="s">
        <v>3176</v>
      </c>
      <c r="C869" t="s">
        <v>916</v>
      </c>
      <c r="D869" s="12">
        <v>42284</v>
      </c>
      <c r="E869" t="s">
        <v>2024</v>
      </c>
      <c r="F869" s="39">
        <v>98</v>
      </c>
    </row>
    <row r="870" spans="1:6" x14ac:dyDescent="0.25">
      <c r="A870" t="s">
        <v>4341</v>
      </c>
      <c r="B870" t="s">
        <v>3176</v>
      </c>
      <c r="C870" t="s">
        <v>916</v>
      </c>
      <c r="D870" s="12">
        <v>42284</v>
      </c>
      <c r="E870" t="s">
        <v>3178</v>
      </c>
      <c r="F870" s="39">
        <v>60</v>
      </c>
    </row>
    <row r="871" spans="1:6" x14ac:dyDescent="0.25">
      <c r="A871" t="s">
        <v>4341</v>
      </c>
      <c r="B871" t="s">
        <v>3176</v>
      </c>
      <c r="C871" t="s">
        <v>916</v>
      </c>
      <c r="D871" s="12">
        <v>42284</v>
      </c>
      <c r="E871" t="s">
        <v>3183</v>
      </c>
      <c r="F871" s="39">
        <v>643</v>
      </c>
    </row>
    <row r="872" spans="1:6" x14ac:dyDescent="0.25">
      <c r="A872" t="s">
        <v>4341</v>
      </c>
      <c r="B872" t="s">
        <v>3176</v>
      </c>
      <c r="C872" t="s">
        <v>24</v>
      </c>
      <c r="D872" s="12">
        <v>42313</v>
      </c>
      <c r="E872" t="s">
        <v>3183</v>
      </c>
      <c r="F872" s="39">
        <v>73</v>
      </c>
    </row>
    <row r="873" spans="1:6" x14ac:dyDescent="0.25">
      <c r="A873" t="s">
        <v>4341</v>
      </c>
      <c r="B873" t="s">
        <v>3176</v>
      </c>
      <c r="C873" t="s">
        <v>2742</v>
      </c>
      <c r="D873" s="12">
        <v>42313</v>
      </c>
      <c r="E873" t="s">
        <v>2298</v>
      </c>
      <c r="F873" s="39">
        <v>142</v>
      </c>
    </row>
    <row r="874" spans="1:6" x14ac:dyDescent="0.25">
      <c r="A874" t="s">
        <v>4341</v>
      </c>
      <c r="B874" t="s">
        <v>3176</v>
      </c>
      <c r="C874" t="s">
        <v>916</v>
      </c>
      <c r="D874" s="12">
        <v>42314</v>
      </c>
      <c r="E874" t="s">
        <v>2024</v>
      </c>
      <c r="F874" s="39">
        <v>72</v>
      </c>
    </row>
    <row r="875" spans="1:6" x14ac:dyDescent="0.25">
      <c r="A875" t="s">
        <v>4341</v>
      </c>
      <c r="B875" t="s">
        <v>3176</v>
      </c>
      <c r="C875" t="s">
        <v>326</v>
      </c>
      <c r="D875" s="12" t="s">
        <v>3967</v>
      </c>
      <c r="E875" t="s">
        <v>2047</v>
      </c>
      <c r="F875" s="39">
        <v>60</v>
      </c>
    </row>
    <row r="876" spans="1:6" x14ac:dyDescent="0.25">
      <c r="A876" t="s">
        <v>4341</v>
      </c>
      <c r="B876" t="s">
        <v>3176</v>
      </c>
      <c r="C876" t="s">
        <v>326</v>
      </c>
      <c r="D876" s="12" t="s">
        <v>3967</v>
      </c>
      <c r="E876" t="s">
        <v>2040</v>
      </c>
      <c r="F876" s="39">
        <v>119</v>
      </c>
    </row>
    <row r="877" spans="1:6" x14ac:dyDescent="0.25">
      <c r="A877" t="s">
        <v>4341</v>
      </c>
      <c r="B877" t="s">
        <v>3176</v>
      </c>
      <c r="C877" t="s">
        <v>326</v>
      </c>
      <c r="D877" s="12" t="s">
        <v>3967</v>
      </c>
      <c r="E877" t="s">
        <v>2052</v>
      </c>
      <c r="F877" s="39">
        <v>46</v>
      </c>
    </row>
    <row r="878" spans="1:6" x14ac:dyDescent="0.25">
      <c r="A878" t="s">
        <v>4341</v>
      </c>
      <c r="B878" t="s">
        <v>3176</v>
      </c>
      <c r="C878" t="s">
        <v>326</v>
      </c>
      <c r="D878" s="12" t="s">
        <v>3968</v>
      </c>
      <c r="E878" t="s">
        <v>2047</v>
      </c>
      <c r="F878" s="39">
        <v>77</v>
      </c>
    </row>
    <row r="879" spans="1:6" x14ac:dyDescent="0.25">
      <c r="A879" t="s">
        <v>4341</v>
      </c>
      <c r="B879" t="s">
        <v>3176</v>
      </c>
      <c r="C879" t="s">
        <v>1108</v>
      </c>
      <c r="D879" s="12" t="s">
        <v>3969</v>
      </c>
      <c r="E879" t="s">
        <v>3178</v>
      </c>
      <c r="F879" s="39">
        <v>10</v>
      </c>
    </row>
    <row r="880" spans="1:6" x14ac:dyDescent="0.25">
      <c r="A880" t="s">
        <v>4341</v>
      </c>
      <c r="B880" t="s">
        <v>3176</v>
      </c>
      <c r="C880" t="s">
        <v>1108</v>
      </c>
      <c r="D880" s="12" t="s">
        <v>3969</v>
      </c>
      <c r="E880" t="s">
        <v>3178</v>
      </c>
      <c r="F880" s="39">
        <v>42</v>
      </c>
    </row>
    <row r="881" spans="1:6" x14ac:dyDescent="0.25">
      <c r="A881" t="s">
        <v>4341</v>
      </c>
      <c r="B881" t="s">
        <v>3176</v>
      </c>
      <c r="C881" t="s">
        <v>686</v>
      </c>
      <c r="D881" s="12">
        <v>42347</v>
      </c>
      <c r="E881" t="s">
        <v>3030</v>
      </c>
      <c r="F881" s="39">
        <v>58</v>
      </c>
    </row>
    <row r="882" spans="1:6" x14ac:dyDescent="0.25">
      <c r="A882" t="s">
        <v>4341</v>
      </c>
      <c r="B882" t="s">
        <v>3176</v>
      </c>
      <c r="C882" t="s">
        <v>1282</v>
      </c>
      <c r="D882" s="12" t="s">
        <v>3970</v>
      </c>
      <c r="E882" t="s">
        <v>2047</v>
      </c>
      <c r="F882" s="39">
        <v>14</v>
      </c>
    </row>
    <row r="883" spans="1:6" x14ac:dyDescent="0.25">
      <c r="A883" t="s">
        <v>4341</v>
      </c>
      <c r="B883" t="s">
        <v>3176</v>
      </c>
      <c r="C883" t="s">
        <v>1282</v>
      </c>
      <c r="D883" s="12">
        <v>42410</v>
      </c>
      <c r="E883" t="s">
        <v>3178</v>
      </c>
      <c r="F883" s="39">
        <v>49</v>
      </c>
    </row>
    <row r="884" spans="1:6" x14ac:dyDescent="0.25">
      <c r="A884" t="s">
        <v>4341</v>
      </c>
      <c r="B884" t="s">
        <v>3176</v>
      </c>
      <c r="C884" t="s">
        <v>1282</v>
      </c>
      <c r="D884" s="12" t="s">
        <v>3971</v>
      </c>
      <c r="E884" t="s">
        <v>2019</v>
      </c>
      <c r="F884" s="39">
        <v>37</v>
      </c>
    </row>
    <row r="885" spans="1:6" x14ac:dyDescent="0.25">
      <c r="A885" t="s">
        <v>4341</v>
      </c>
      <c r="B885" t="s">
        <v>3176</v>
      </c>
      <c r="C885" t="s">
        <v>24</v>
      </c>
      <c r="D885" s="12">
        <v>42431</v>
      </c>
      <c r="E885" t="s">
        <v>3178</v>
      </c>
      <c r="F885" s="39">
        <v>49</v>
      </c>
    </row>
    <row r="886" spans="1:6" x14ac:dyDescent="0.25">
      <c r="A886" t="s">
        <v>4341</v>
      </c>
      <c r="B886" t="s">
        <v>3176</v>
      </c>
      <c r="C886" t="s">
        <v>916</v>
      </c>
      <c r="D886" s="12">
        <v>42433</v>
      </c>
      <c r="E886" t="s">
        <v>2039</v>
      </c>
      <c r="F886" s="39">
        <v>1240</v>
      </c>
    </row>
    <row r="887" spans="1:6" x14ac:dyDescent="0.25">
      <c r="A887" t="s">
        <v>4341</v>
      </c>
      <c r="B887" t="s">
        <v>3176</v>
      </c>
      <c r="C887" t="s">
        <v>916</v>
      </c>
      <c r="D887" s="12">
        <v>42433</v>
      </c>
      <c r="E887" t="s">
        <v>3183</v>
      </c>
      <c r="F887" s="39">
        <v>5821</v>
      </c>
    </row>
    <row r="888" spans="1:6" x14ac:dyDescent="0.25">
      <c r="A888" t="s">
        <v>4341</v>
      </c>
      <c r="B888" t="s">
        <v>3176</v>
      </c>
      <c r="C888" t="s">
        <v>916</v>
      </c>
      <c r="D888" s="12">
        <v>42433</v>
      </c>
      <c r="E888" t="s">
        <v>3178</v>
      </c>
      <c r="F888" s="39">
        <v>180</v>
      </c>
    </row>
    <row r="889" spans="1:6" x14ac:dyDescent="0.25">
      <c r="A889" t="s">
        <v>4341</v>
      </c>
      <c r="B889" t="s">
        <v>3176</v>
      </c>
      <c r="C889" t="s">
        <v>916</v>
      </c>
      <c r="D889" s="12">
        <v>42433</v>
      </c>
      <c r="E889" t="s">
        <v>2045</v>
      </c>
      <c r="F889" s="39">
        <v>601</v>
      </c>
    </row>
    <row r="890" spans="1:6" x14ac:dyDescent="0.25">
      <c r="A890" t="s">
        <v>4341</v>
      </c>
      <c r="B890" t="s">
        <v>3176</v>
      </c>
      <c r="C890" t="s">
        <v>916</v>
      </c>
      <c r="D890" s="12">
        <v>42433</v>
      </c>
      <c r="E890" t="s">
        <v>2024</v>
      </c>
      <c r="F890" s="39">
        <v>147</v>
      </c>
    </row>
    <row r="891" spans="1:6" x14ac:dyDescent="0.25">
      <c r="A891" t="s">
        <v>4341</v>
      </c>
      <c r="B891" t="s">
        <v>3176</v>
      </c>
      <c r="C891" t="s">
        <v>3182</v>
      </c>
      <c r="D891" s="12">
        <v>42434</v>
      </c>
      <c r="E891" t="s">
        <v>2047</v>
      </c>
      <c r="F891" s="39">
        <v>42</v>
      </c>
    </row>
    <row r="892" spans="1:6" x14ac:dyDescent="0.25">
      <c r="A892" t="s">
        <v>4341</v>
      </c>
      <c r="B892" t="s">
        <v>3176</v>
      </c>
      <c r="C892" t="s">
        <v>24</v>
      </c>
      <c r="D892" s="12" t="s">
        <v>3972</v>
      </c>
      <c r="E892" t="s">
        <v>3178</v>
      </c>
      <c r="F892" s="39">
        <v>60</v>
      </c>
    </row>
    <row r="893" spans="1:6" x14ac:dyDescent="0.25">
      <c r="A893" t="s">
        <v>4341</v>
      </c>
      <c r="B893" t="s">
        <v>3176</v>
      </c>
      <c r="C893" t="s">
        <v>1513</v>
      </c>
      <c r="D893" s="12" t="s">
        <v>3817</v>
      </c>
      <c r="E893" t="s">
        <v>2047</v>
      </c>
      <c r="F893" s="39">
        <v>29</v>
      </c>
    </row>
    <row r="894" spans="1:6" x14ac:dyDescent="0.25">
      <c r="A894" t="s">
        <v>4341</v>
      </c>
      <c r="B894" t="s">
        <v>3176</v>
      </c>
      <c r="C894" t="s">
        <v>916</v>
      </c>
      <c r="D894" s="12" t="s">
        <v>3973</v>
      </c>
      <c r="E894" t="s">
        <v>3178</v>
      </c>
      <c r="F894" s="39">
        <v>24</v>
      </c>
    </row>
    <row r="895" spans="1:6" x14ac:dyDescent="0.25">
      <c r="A895" t="s">
        <v>4341</v>
      </c>
      <c r="B895" t="s">
        <v>3176</v>
      </c>
      <c r="C895" t="s">
        <v>24</v>
      </c>
      <c r="D895" s="12" t="s">
        <v>3974</v>
      </c>
      <c r="E895" t="s">
        <v>3183</v>
      </c>
      <c r="F895" s="39">
        <v>12</v>
      </c>
    </row>
    <row r="896" spans="1:6" x14ac:dyDescent="0.25">
      <c r="A896" t="s">
        <v>4341</v>
      </c>
      <c r="B896" t="s">
        <v>3176</v>
      </c>
      <c r="C896" t="s">
        <v>24</v>
      </c>
      <c r="D896" s="12" t="s">
        <v>3974</v>
      </c>
      <c r="E896" t="s">
        <v>3183</v>
      </c>
      <c r="F896" s="39">
        <v>36</v>
      </c>
    </row>
    <row r="897" spans="1:6" x14ac:dyDescent="0.25">
      <c r="A897" t="s">
        <v>4341</v>
      </c>
      <c r="B897" t="s">
        <v>3176</v>
      </c>
      <c r="C897" t="s">
        <v>24</v>
      </c>
      <c r="D897" s="12">
        <v>42501</v>
      </c>
      <c r="E897" t="s">
        <v>3178</v>
      </c>
      <c r="F897" s="39">
        <v>56</v>
      </c>
    </row>
    <row r="898" spans="1:6" x14ac:dyDescent="0.25">
      <c r="A898" t="s">
        <v>4341</v>
      </c>
      <c r="B898" t="s">
        <v>3176</v>
      </c>
      <c r="C898" t="s">
        <v>812</v>
      </c>
      <c r="D898" s="12" t="s">
        <v>3820</v>
      </c>
      <c r="E898" t="s">
        <v>2029</v>
      </c>
      <c r="F898" s="39">
        <v>31</v>
      </c>
    </row>
    <row r="899" spans="1:6" x14ac:dyDescent="0.25">
      <c r="A899" t="s">
        <v>4341</v>
      </c>
      <c r="B899" t="s">
        <v>3176</v>
      </c>
      <c r="C899" t="s">
        <v>1282</v>
      </c>
      <c r="D899" s="12" t="s">
        <v>3975</v>
      </c>
      <c r="E899" t="s">
        <v>2047</v>
      </c>
      <c r="F899" s="39">
        <v>30</v>
      </c>
    </row>
    <row r="900" spans="1:6" x14ac:dyDescent="0.25">
      <c r="A900" t="s">
        <v>4341</v>
      </c>
      <c r="B900" t="s">
        <v>3176</v>
      </c>
      <c r="C900" t="s">
        <v>3182</v>
      </c>
      <c r="D900" s="12">
        <v>42527</v>
      </c>
      <c r="E900" t="s">
        <v>2052</v>
      </c>
      <c r="F900" s="39">
        <v>5835</v>
      </c>
    </row>
    <row r="901" spans="1:6" x14ac:dyDescent="0.25">
      <c r="A901" t="s">
        <v>4341</v>
      </c>
      <c r="B901" t="s">
        <v>3176</v>
      </c>
      <c r="C901" t="s">
        <v>3182</v>
      </c>
      <c r="D901" s="12">
        <v>42527</v>
      </c>
      <c r="E901" t="s">
        <v>2898</v>
      </c>
      <c r="F901" s="39">
        <v>234</v>
      </c>
    </row>
    <row r="902" spans="1:6" x14ac:dyDescent="0.25">
      <c r="A902" t="s">
        <v>4341</v>
      </c>
      <c r="B902" t="s">
        <v>3176</v>
      </c>
      <c r="C902" t="s">
        <v>3182</v>
      </c>
      <c r="D902" s="12">
        <v>42527</v>
      </c>
      <c r="E902" t="s">
        <v>2047</v>
      </c>
      <c r="F902" s="39">
        <v>72</v>
      </c>
    </row>
    <row r="903" spans="1:6" x14ac:dyDescent="0.25">
      <c r="A903" t="s">
        <v>4341</v>
      </c>
      <c r="B903" t="s">
        <v>3176</v>
      </c>
      <c r="C903" t="s">
        <v>3182</v>
      </c>
      <c r="D903" s="12">
        <v>42527</v>
      </c>
      <c r="E903" t="s">
        <v>2052</v>
      </c>
      <c r="F903" s="39">
        <v>223</v>
      </c>
    </row>
    <row r="904" spans="1:6" x14ac:dyDescent="0.25">
      <c r="A904" t="s">
        <v>4341</v>
      </c>
      <c r="B904" t="s">
        <v>3176</v>
      </c>
      <c r="C904" t="s">
        <v>3182</v>
      </c>
      <c r="D904" s="12">
        <v>42527</v>
      </c>
      <c r="E904" t="s">
        <v>2047</v>
      </c>
      <c r="F904" s="39">
        <v>50</v>
      </c>
    </row>
    <row r="905" spans="1:6" x14ac:dyDescent="0.25">
      <c r="A905" t="s">
        <v>4341</v>
      </c>
      <c r="B905" t="s">
        <v>3176</v>
      </c>
      <c r="C905" t="s">
        <v>3182</v>
      </c>
      <c r="D905" s="12">
        <v>42527</v>
      </c>
      <c r="E905" t="s">
        <v>2052</v>
      </c>
      <c r="F905" s="39">
        <v>168</v>
      </c>
    </row>
    <row r="906" spans="1:6" x14ac:dyDescent="0.25">
      <c r="A906" t="s">
        <v>4341</v>
      </c>
      <c r="B906" t="s">
        <v>3176</v>
      </c>
      <c r="C906" t="s">
        <v>3182</v>
      </c>
      <c r="D906" s="12">
        <v>42527</v>
      </c>
      <c r="E906" t="s">
        <v>2047</v>
      </c>
      <c r="F906" s="39">
        <v>32</v>
      </c>
    </row>
    <row r="907" spans="1:6" x14ac:dyDescent="0.25">
      <c r="A907" t="s">
        <v>4341</v>
      </c>
      <c r="B907" t="s">
        <v>3176</v>
      </c>
      <c r="C907" t="s">
        <v>1096</v>
      </c>
      <c r="D907" s="12" t="s">
        <v>3976</v>
      </c>
      <c r="E907" t="s">
        <v>3178</v>
      </c>
      <c r="F907" s="39">
        <v>57</v>
      </c>
    </row>
    <row r="908" spans="1:6" x14ac:dyDescent="0.25">
      <c r="A908" t="s">
        <v>4341</v>
      </c>
      <c r="B908" t="s">
        <v>3176</v>
      </c>
      <c r="C908" t="s">
        <v>916</v>
      </c>
      <c r="D908" s="12" t="s">
        <v>3977</v>
      </c>
      <c r="E908" t="s">
        <v>3178</v>
      </c>
      <c r="F908" s="39">
        <v>10</v>
      </c>
    </row>
    <row r="909" spans="1:6" x14ac:dyDescent="0.25">
      <c r="A909" t="s">
        <v>4341</v>
      </c>
      <c r="B909" t="s">
        <v>3176</v>
      </c>
      <c r="C909" t="s">
        <v>916</v>
      </c>
      <c r="D909" s="12" t="s">
        <v>3977</v>
      </c>
      <c r="E909" t="s">
        <v>2039</v>
      </c>
      <c r="F909" s="39">
        <v>170</v>
      </c>
    </row>
    <row r="910" spans="1:6" x14ac:dyDescent="0.25">
      <c r="A910" t="s">
        <v>4341</v>
      </c>
      <c r="B910" t="s">
        <v>3176</v>
      </c>
      <c r="C910" t="s">
        <v>916</v>
      </c>
      <c r="D910" s="12" t="s">
        <v>3977</v>
      </c>
      <c r="E910" t="s">
        <v>3178</v>
      </c>
      <c r="F910" s="39">
        <v>20</v>
      </c>
    </row>
    <row r="911" spans="1:6" x14ac:dyDescent="0.25">
      <c r="A911" t="s">
        <v>4341</v>
      </c>
      <c r="B911" t="s">
        <v>3176</v>
      </c>
      <c r="C911" t="s">
        <v>916</v>
      </c>
      <c r="D911" s="12" t="s">
        <v>3977</v>
      </c>
      <c r="E911" t="s">
        <v>2039</v>
      </c>
      <c r="F911" s="39">
        <v>170</v>
      </c>
    </row>
    <row r="912" spans="1:6" x14ac:dyDescent="0.25">
      <c r="A912" t="s">
        <v>4341</v>
      </c>
      <c r="B912" t="s">
        <v>3176</v>
      </c>
      <c r="C912" t="s">
        <v>419</v>
      </c>
      <c r="D912" s="12" t="s">
        <v>3978</v>
      </c>
      <c r="E912" t="s">
        <v>3178</v>
      </c>
      <c r="F912" s="39">
        <v>20</v>
      </c>
    </row>
    <row r="913" spans="1:6" x14ac:dyDescent="0.25">
      <c r="A913" t="s">
        <v>4341</v>
      </c>
      <c r="B913" t="s">
        <v>3176</v>
      </c>
      <c r="C913" t="s">
        <v>1108</v>
      </c>
      <c r="D913" s="12" t="s">
        <v>3979</v>
      </c>
      <c r="E913" t="s">
        <v>3183</v>
      </c>
      <c r="F913" s="39">
        <v>720</v>
      </c>
    </row>
    <row r="914" spans="1:6" x14ac:dyDescent="0.25">
      <c r="A914" t="s">
        <v>4341</v>
      </c>
      <c r="B914" t="s">
        <v>3176</v>
      </c>
      <c r="C914" t="s">
        <v>916</v>
      </c>
      <c r="D914" s="12" t="s">
        <v>3980</v>
      </c>
      <c r="E914" t="s">
        <v>3178</v>
      </c>
      <c r="F914" s="39">
        <v>39</v>
      </c>
    </row>
    <row r="915" spans="1:6" x14ac:dyDescent="0.25">
      <c r="A915" t="s">
        <v>4341</v>
      </c>
      <c r="B915" t="s">
        <v>3176</v>
      </c>
      <c r="C915" t="s">
        <v>24</v>
      </c>
      <c r="D915" s="12" t="s">
        <v>3981</v>
      </c>
      <c r="E915" t="s">
        <v>3183</v>
      </c>
      <c r="F915" s="39">
        <v>477</v>
      </c>
    </row>
    <row r="916" spans="1:6" x14ac:dyDescent="0.25">
      <c r="A916" t="s">
        <v>4341</v>
      </c>
      <c r="B916" t="s">
        <v>3176</v>
      </c>
      <c r="C916" t="s">
        <v>24</v>
      </c>
      <c r="D916" s="12" t="s">
        <v>3981</v>
      </c>
      <c r="E916" t="s">
        <v>2039</v>
      </c>
      <c r="F916" s="39">
        <v>210</v>
      </c>
    </row>
    <row r="917" spans="1:6" x14ac:dyDescent="0.25">
      <c r="A917" t="s">
        <v>4341</v>
      </c>
      <c r="B917" t="s">
        <v>3176</v>
      </c>
      <c r="C917" t="s">
        <v>24</v>
      </c>
      <c r="D917" s="12" t="s">
        <v>3981</v>
      </c>
      <c r="E917" t="s">
        <v>3183</v>
      </c>
      <c r="F917" s="39">
        <v>50</v>
      </c>
    </row>
    <row r="918" spans="1:6" x14ac:dyDescent="0.25">
      <c r="A918" t="s">
        <v>4341</v>
      </c>
      <c r="B918" t="s">
        <v>3176</v>
      </c>
      <c r="C918" t="s">
        <v>24</v>
      </c>
      <c r="D918" s="12" t="s">
        <v>3981</v>
      </c>
      <c r="E918" t="s">
        <v>3183</v>
      </c>
      <c r="F918" s="39">
        <v>26</v>
      </c>
    </row>
    <row r="919" spans="1:6" x14ac:dyDescent="0.25">
      <c r="A919" t="s">
        <v>4341</v>
      </c>
      <c r="B919" t="s">
        <v>3176</v>
      </c>
      <c r="C919" t="s">
        <v>24</v>
      </c>
      <c r="D919" s="12" t="s">
        <v>3981</v>
      </c>
      <c r="E919" t="s">
        <v>3178</v>
      </c>
      <c r="F919" s="39">
        <v>60</v>
      </c>
    </row>
    <row r="920" spans="1:6" x14ac:dyDescent="0.25">
      <c r="A920" t="s">
        <v>4341</v>
      </c>
      <c r="B920" t="s">
        <v>3176</v>
      </c>
      <c r="C920" t="s">
        <v>24</v>
      </c>
      <c r="D920" s="12" t="s">
        <v>3981</v>
      </c>
      <c r="E920" t="s">
        <v>3183</v>
      </c>
      <c r="F920" s="39">
        <v>85</v>
      </c>
    </row>
    <row r="921" spans="1:6" x14ac:dyDescent="0.25">
      <c r="A921" t="s">
        <v>4341</v>
      </c>
      <c r="B921" t="s">
        <v>3176</v>
      </c>
      <c r="C921" t="s">
        <v>24</v>
      </c>
      <c r="D921" s="12" t="s">
        <v>3982</v>
      </c>
      <c r="E921" t="s">
        <v>2045</v>
      </c>
      <c r="F921" s="39">
        <v>400</v>
      </c>
    </row>
    <row r="922" spans="1:6" x14ac:dyDescent="0.25">
      <c r="A922" t="s">
        <v>4341</v>
      </c>
      <c r="B922" t="s">
        <v>3176</v>
      </c>
      <c r="C922" t="s">
        <v>24</v>
      </c>
      <c r="D922" s="12" t="s">
        <v>3982</v>
      </c>
      <c r="E922" t="s">
        <v>3178</v>
      </c>
      <c r="F922" s="39">
        <v>30</v>
      </c>
    </row>
    <row r="923" spans="1:6" x14ac:dyDescent="0.25">
      <c r="A923" t="s">
        <v>4341</v>
      </c>
      <c r="B923" t="s">
        <v>3176</v>
      </c>
      <c r="C923" t="s">
        <v>24</v>
      </c>
      <c r="D923" s="12" t="s">
        <v>3982</v>
      </c>
      <c r="E923" t="s">
        <v>2039</v>
      </c>
      <c r="F923" s="39">
        <v>210</v>
      </c>
    </row>
    <row r="924" spans="1:6" x14ac:dyDescent="0.25">
      <c r="A924" t="s">
        <v>4341</v>
      </c>
      <c r="B924" t="s">
        <v>3176</v>
      </c>
      <c r="C924" t="s">
        <v>24</v>
      </c>
      <c r="D924" s="12" t="s">
        <v>3983</v>
      </c>
      <c r="E924" t="s">
        <v>3178</v>
      </c>
      <c r="F924" s="39">
        <v>33</v>
      </c>
    </row>
    <row r="925" spans="1:6" x14ac:dyDescent="0.25">
      <c r="A925" t="s">
        <v>4341</v>
      </c>
      <c r="B925" t="s">
        <v>3176</v>
      </c>
      <c r="C925" t="s">
        <v>24</v>
      </c>
      <c r="D925" s="12" t="s">
        <v>3983</v>
      </c>
      <c r="E925" t="s">
        <v>3178</v>
      </c>
      <c r="F925" s="39">
        <v>55</v>
      </c>
    </row>
    <row r="926" spans="1:6" x14ac:dyDescent="0.25">
      <c r="A926" t="s">
        <v>4341</v>
      </c>
      <c r="B926" t="s">
        <v>3176</v>
      </c>
      <c r="C926" t="s">
        <v>24</v>
      </c>
      <c r="D926" s="12" t="s">
        <v>3983</v>
      </c>
      <c r="E926" t="s">
        <v>2039</v>
      </c>
      <c r="F926" s="39">
        <v>210</v>
      </c>
    </row>
    <row r="927" spans="1:6" x14ac:dyDescent="0.25">
      <c r="A927" t="s">
        <v>4341</v>
      </c>
      <c r="B927" t="s">
        <v>3176</v>
      </c>
      <c r="C927" t="s">
        <v>24</v>
      </c>
      <c r="D927" s="12" t="s">
        <v>3984</v>
      </c>
      <c r="E927" t="s">
        <v>3178</v>
      </c>
      <c r="F927" s="39">
        <v>40</v>
      </c>
    </row>
    <row r="928" spans="1:6" x14ac:dyDescent="0.25">
      <c r="A928" t="s">
        <v>4341</v>
      </c>
      <c r="B928" t="s">
        <v>3176</v>
      </c>
      <c r="C928" t="s">
        <v>24</v>
      </c>
      <c r="D928" s="12" t="s">
        <v>3984</v>
      </c>
      <c r="E928" t="s">
        <v>2039</v>
      </c>
      <c r="F928" s="39">
        <v>210</v>
      </c>
    </row>
    <row r="929" spans="1:6" x14ac:dyDescent="0.25">
      <c r="A929" t="s">
        <v>4341</v>
      </c>
      <c r="B929" t="s">
        <v>3176</v>
      </c>
      <c r="C929" t="s">
        <v>24</v>
      </c>
      <c r="D929" s="12">
        <v>42644</v>
      </c>
      <c r="E929" t="s">
        <v>2039</v>
      </c>
      <c r="F929" s="39">
        <v>210</v>
      </c>
    </row>
    <row r="930" spans="1:6" x14ac:dyDescent="0.25">
      <c r="A930" t="s">
        <v>4341</v>
      </c>
      <c r="B930" t="s">
        <v>3176</v>
      </c>
      <c r="C930" t="s">
        <v>24</v>
      </c>
      <c r="D930" s="12">
        <v>42645</v>
      </c>
      <c r="E930" t="s">
        <v>3183</v>
      </c>
      <c r="F930" s="39">
        <v>50</v>
      </c>
    </row>
    <row r="931" spans="1:6" x14ac:dyDescent="0.25">
      <c r="A931" t="s">
        <v>4341</v>
      </c>
      <c r="B931" t="s">
        <v>3176</v>
      </c>
      <c r="C931" t="s">
        <v>24</v>
      </c>
      <c r="D931" s="12">
        <v>42645</v>
      </c>
      <c r="E931" t="s">
        <v>3183</v>
      </c>
      <c r="F931" s="39">
        <v>22</v>
      </c>
    </row>
    <row r="932" spans="1:6" x14ac:dyDescent="0.25">
      <c r="A932" t="s">
        <v>4341</v>
      </c>
      <c r="B932" t="s">
        <v>3176</v>
      </c>
      <c r="C932" t="s">
        <v>326</v>
      </c>
      <c r="D932" s="12">
        <v>42678</v>
      </c>
      <c r="E932" t="s">
        <v>2047</v>
      </c>
      <c r="F932" s="39">
        <v>31</v>
      </c>
    </row>
    <row r="933" spans="1:6" x14ac:dyDescent="0.25">
      <c r="A933" t="s">
        <v>4341</v>
      </c>
      <c r="B933" t="s">
        <v>3176</v>
      </c>
      <c r="C933" t="s">
        <v>326</v>
      </c>
      <c r="D933" s="12">
        <v>42678</v>
      </c>
      <c r="E933" t="s">
        <v>2040</v>
      </c>
      <c r="F933" s="39">
        <v>64</v>
      </c>
    </row>
    <row r="934" spans="1:6" x14ac:dyDescent="0.25">
      <c r="A934" t="s">
        <v>4341</v>
      </c>
      <c r="B934" t="s">
        <v>3176</v>
      </c>
      <c r="C934" t="s">
        <v>1282</v>
      </c>
      <c r="D934" s="12" t="s">
        <v>3791</v>
      </c>
      <c r="E934" t="s">
        <v>3178</v>
      </c>
      <c r="F934" s="39">
        <v>37</v>
      </c>
    </row>
    <row r="935" spans="1:6" x14ac:dyDescent="0.25">
      <c r="A935" t="s">
        <v>4341</v>
      </c>
      <c r="B935" t="s">
        <v>3176</v>
      </c>
      <c r="C935" t="s">
        <v>24</v>
      </c>
      <c r="D935" s="12" t="s">
        <v>3985</v>
      </c>
      <c r="E935" t="s">
        <v>3178</v>
      </c>
      <c r="F935" s="39">
        <v>20</v>
      </c>
    </row>
    <row r="936" spans="1:6" x14ac:dyDescent="0.25">
      <c r="A936" t="s">
        <v>4341</v>
      </c>
      <c r="B936" t="s">
        <v>3176</v>
      </c>
      <c r="C936" t="s">
        <v>326</v>
      </c>
      <c r="D936" s="12" t="s">
        <v>3865</v>
      </c>
      <c r="E936" t="s">
        <v>2052</v>
      </c>
      <c r="F936" s="39">
        <v>120</v>
      </c>
    </row>
    <row r="937" spans="1:6" x14ac:dyDescent="0.25">
      <c r="A937" t="s">
        <v>4341</v>
      </c>
      <c r="B937" t="s">
        <v>3176</v>
      </c>
      <c r="C937" t="s">
        <v>686</v>
      </c>
      <c r="D937" s="12">
        <v>42741</v>
      </c>
      <c r="E937" t="s">
        <v>3030</v>
      </c>
      <c r="F937" s="39">
        <v>58</v>
      </c>
    </row>
    <row r="938" spans="1:6" x14ac:dyDescent="0.25">
      <c r="A938" t="s">
        <v>4341</v>
      </c>
      <c r="B938" t="s">
        <v>3176</v>
      </c>
      <c r="C938" t="s">
        <v>24</v>
      </c>
      <c r="D938" s="12">
        <v>42775</v>
      </c>
      <c r="E938" t="s">
        <v>3178</v>
      </c>
      <c r="F938" s="39">
        <v>43</v>
      </c>
    </row>
    <row r="939" spans="1:6" x14ac:dyDescent="0.25">
      <c r="A939" t="s">
        <v>4341</v>
      </c>
      <c r="B939" t="s">
        <v>3176</v>
      </c>
      <c r="C939" t="s">
        <v>916</v>
      </c>
      <c r="D939" s="12">
        <v>42797</v>
      </c>
      <c r="E939" t="s">
        <v>3178</v>
      </c>
      <c r="F939" s="39">
        <v>58</v>
      </c>
    </row>
    <row r="940" spans="1:6" x14ac:dyDescent="0.25">
      <c r="A940" t="s">
        <v>4341</v>
      </c>
      <c r="B940" t="s">
        <v>3176</v>
      </c>
      <c r="C940" t="s">
        <v>916</v>
      </c>
      <c r="D940" s="12">
        <v>42797</v>
      </c>
      <c r="E940" t="s">
        <v>2039</v>
      </c>
      <c r="F940" s="39">
        <v>1146</v>
      </c>
    </row>
    <row r="941" spans="1:6" x14ac:dyDescent="0.25">
      <c r="A941" t="s">
        <v>4341</v>
      </c>
      <c r="B941" t="s">
        <v>3176</v>
      </c>
      <c r="C941" t="s">
        <v>916</v>
      </c>
      <c r="D941" s="12">
        <v>42797</v>
      </c>
      <c r="E941" t="s">
        <v>2045</v>
      </c>
      <c r="F941" s="39">
        <v>633</v>
      </c>
    </row>
    <row r="942" spans="1:6" x14ac:dyDescent="0.25">
      <c r="A942" t="s">
        <v>4341</v>
      </c>
      <c r="B942" t="s">
        <v>3176</v>
      </c>
      <c r="C942" t="s">
        <v>916</v>
      </c>
      <c r="D942" s="12">
        <v>42797</v>
      </c>
      <c r="E942" t="s">
        <v>3183</v>
      </c>
      <c r="F942" s="39">
        <v>22</v>
      </c>
    </row>
    <row r="943" spans="1:6" x14ac:dyDescent="0.25">
      <c r="A943" t="s">
        <v>4341</v>
      </c>
      <c r="B943" t="s">
        <v>3176</v>
      </c>
      <c r="C943" t="s">
        <v>812</v>
      </c>
      <c r="D943" s="12">
        <v>42804</v>
      </c>
      <c r="E943" t="s">
        <v>2029</v>
      </c>
      <c r="F943" s="39">
        <v>27</v>
      </c>
    </row>
    <row r="944" spans="1:6" x14ac:dyDescent="0.25">
      <c r="A944" t="s">
        <v>4341</v>
      </c>
      <c r="B944" t="s">
        <v>3176</v>
      </c>
      <c r="C944" t="s">
        <v>1428</v>
      </c>
      <c r="D944" s="12" t="s">
        <v>3986</v>
      </c>
      <c r="E944" t="s">
        <v>3201</v>
      </c>
      <c r="F944" s="39">
        <v>31</v>
      </c>
    </row>
    <row r="945" spans="1:6" x14ac:dyDescent="0.25">
      <c r="A945" t="s">
        <v>4341</v>
      </c>
      <c r="B945" t="s">
        <v>3176</v>
      </c>
      <c r="C945" t="s">
        <v>916</v>
      </c>
      <c r="D945" s="12" t="s">
        <v>3867</v>
      </c>
      <c r="E945" t="s">
        <v>2024</v>
      </c>
      <c r="F945" s="39">
        <v>11</v>
      </c>
    </row>
    <row r="946" spans="1:6" x14ac:dyDescent="0.25">
      <c r="A946" t="s">
        <v>4341</v>
      </c>
      <c r="B946" t="s">
        <v>3176</v>
      </c>
      <c r="C946" t="s">
        <v>1108</v>
      </c>
      <c r="D946" s="12">
        <v>42836</v>
      </c>
      <c r="E946" t="s">
        <v>3178</v>
      </c>
      <c r="F946" s="39">
        <v>59</v>
      </c>
    </row>
    <row r="947" spans="1:6" x14ac:dyDescent="0.25">
      <c r="A947" t="s">
        <v>4341</v>
      </c>
      <c r="B947" t="s">
        <v>3176</v>
      </c>
      <c r="C947" t="s">
        <v>444</v>
      </c>
      <c r="D947" s="12" t="s">
        <v>3987</v>
      </c>
      <c r="E947" t="s">
        <v>3178</v>
      </c>
      <c r="F947" s="39">
        <v>67</v>
      </c>
    </row>
    <row r="948" spans="1:6" x14ac:dyDescent="0.25">
      <c r="A948" t="s">
        <v>4341</v>
      </c>
      <c r="B948" t="s">
        <v>3176</v>
      </c>
      <c r="C948" t="s">
        <v>24</v>
      </c>
      <c r="D948" s="12" t="s">
        <v>3794</v>
      </c>
      <c r="E948" t="s">
        <v>3178</v>
      </c>
      <c r="F948" s="39">
        <v>60</v>
      </c>
    </row>
    <row r="949" spans="1:6" x14ac:dyDescent="0.25">
      <c r="A949" t="s">
        <v>4341</v>
      </c>
      <c r="B949" t="s">
        <v>3176</v>
      </c>
      <c r="C949" t="s">
        <v>24</v>
      </c>
      <c r="D949" s="12" t="s">
        <v>3988</v>
      </c>
      <c r="E949" t="s">
        <v>2020</v>
      </c>
      <c r="F949" s="39">
        <v>10</v>
      </c>
    </row>
    <row r="950" spans="1:6" x14ac:dyDescent="0.25">
      <c r="A950" t="s">
        <v>4341</v>
      </c>
      <c r="B950" t="s">
        <v>3176</v>
      </c>
      <c r="C950" t="s">
        <v>24</v>
      </c>
      <c r="D950" s="12" t="s">
        <v>3988</v>
      </c>
      <c r="E950" t="s">
        <v>3178</v>
      </c>
      <c r="F950" s="39">
        <v>58</v>
      </c>
    </row>
    <row r="951" spans="1:6" x14ac:dyDescent="0.25">
      <c r="A951" t="s">
        <v>4341</v>
      </c>
      <c r="B951" t="s">
        <v>3176</v>
      </c>
      <c r="C951" t="s">
        <v>1108</v>
      </c>
      <c r="D951" s="12">
        <v>42856</v>
      </c>
      <c r="E951" t="s">
        <v>3183</v>
      </c>
      <c r="F951" s="39">
        <v>72</v>
      </c>
    </row>
    <row r="952" spans="1:6" x14ac:dyDescent="0.25">
      <c r="A952" t="s">
        <v>4341</v>
      </c>
      <c r="B952" t="s">
        <v>3176</v>
      </c>
      <c r="C952" t="s">
        <v>2707</v>
      </c>
      <c r="D952" s="12" t="s">
        <v>3870</v>
      </c>
      <c r="E952" t="s">
        <v>3561</v>
      </c>
      <c r="F952" s="39">
        <v>320</v>
      </c>
    </row>
    <row r="953" spans="1:6" x14ac:dyDescent="0.25">
      <c r="A953" t="s">
        <v>4341</v>
      </c>
      <c r="B953" t="s">
        <v>3176</v>
      </c>
      <c r="C953" t="s">
        <v>1543</v>
      </c>
      <c r="D953" s="12" t="s">
        <v>3989</v>
      </c>
      <c r="E953" t="s">
        <v>3178</v>
      </c>
      <c r="F953" s="39">
        <v>31</v>
      </c>
    </row>
    <row r="954" spans="1:6" x14ac:dyDescent="0.25">
      <c r="A954" t="s">
        <v>4341</v>
      </c>
      <c r="B954" t="s">
        <v>3176</v>
      </c>
      <c r="C954" t="s">
        <v>1543</v>
      </c>
      <c r="D954" s="12">
        <v>42986</v>
      </c>
      <c r="E954" t="s">
        <v>3178</v>
      </c>
      <c r="F954" s="39">
        <v>37</v>
      </c>
    </row>
    <row r="955" spans="1:6" x14ac:dyDescent="0.25">
      <c r="A955" t="s">
        <v>4341</v>
      </c>
      <c r="B955" t="s">
        <v>3176</v>
      </c>
      <c r="C955" t="s">
        <v>1544</v>
      </c>
      <c r="D955" s="12" t="s">
        <v>3990</v>
      </c>
      <c r="E955" t="s">
        <v>2040</v>
      </c>
      <c r="F955" s="39">
        <v>954</v>
      </c>
    </row>
    <row r="956" spans="1:6" x14ac:dyDescent="0.25">
      <c r="A956" t="s">
        <v>4341</v>
      </c>
      <c r="B956" t="s">
        <v>3176</v>
      </c>
      <c r="C956" t="s">
        <v>1544</v>
      </c>
      <c r="D956" s="12" t="s">
        <v>3990</v>
      </c>
      <c r="E956" t="s">
        <v>2052</v>
      </c>
      <c r="F956" s="39">
        <v>307</v>
      </c>
    </row>
    <row r="957" spans="1:6" x14ac:dyDescent="0.25">
      <c r="A957" t="s">
        <v>4341</v>
      </c>
      <c r="B957" t="s">
        <v>3176</v>
      </c>
      <c r="C957" t="s">
        <v>1544</v>
      </c>
      <c r="D957" s="12" t="s">
        <v>3990</v>
      </c>
      <c r="E957" t="s">
        <v>2047</v>
      </c>
      <c r="F957" s="39">
        <v>70</v>
      </c>
    </row>
    <row r="958" spans="1:6" x14ac:dyDescent="0.25">
      <c r="A958" t="s">
        <v>4341</v>
      </c>
      <c r="B958" t="s">
        <v>3176</v>
      </c>
      <c r="C958" t="s">
        <v>326</v>
      </c>
      <c r="D958" s="12">
        <v>43014</v>
      </c>
      <c r="E958" t="s">
        <v>2047</v>
      </c>
      <c r="F958" s="39">
        <v>60</v>
      </c>
    </row>
    <row r="959" spans="1:6" x14ac:dyDescent="0.25">
      <c r="A959" t="s">
        <v>4341</v>
      </c>
      <c r="B959" t="s">
        <v>3176</v>
      </c>
      <c r="C959" t="s">
        <v>326</v>
      </c>
      <c r="D959" s="12">
        <v>43014</v>
      </c>
      <c r="E959" t="s">
        <v>2052</v>
      </c>
      <c r="F959" s="39">
        <v>110</v>
      </c>
    </row>
    <row r="960" spans="1:6" x14ac:dyDescent="0.25">
      <c r="A960" t="s">
        <v>4341</v>
      </c>
      <c r="B960" t="s">
        <v>3176</v>
      </c>
      <c r="C960" t="s">
        <v>326</v>
      </c>
      <c r="D960" s="12">
        <v>43014</v>
      </c>
      <c r="E960" t="s">
        <v>2040</v>
      </c>
      <c r="F960" s="39">
        <v>120</v>
      </c>
    </row>
    <row r="961" spans="1:6" x14ac:dyDescent="0.25">
      <c r="A961" t="s">
        <v>4341</v>
      </c>
      <c r="B961" t="s">
        <v>3176</v>
      </c>
      <c r="C961" t="s">
        <v>326</v>
      </c>
      <c r="D961" s="12">
        <v>43018</v>
      </c>
      <c r="E961" t="s">
        <v>2047</v>
      </c>
      <c r="F961" s="39">
        <v>11</v>
      </c>
    </row>
    <row r="962" spans="1:6" x14ac:dyDescent="0.25">
      <c r="A962" t="s">
        <v>4341</v>
      </c>
      <c r="B962" t="s">
        <v>3176</v>
      </c>
      <c r="C962" t="s">
        <v>326</v>
      </c>
      <c r="D962" s="12">
        <v>43018</v>
      </c>
      <c r="E962" t="s">
        <v>2047</v>
      </c>
      <c r="F962" s="39">
        <v>11</v>
      </c>
    </row>
    <row r="963" spans="1:6" x14ac:dyDescent="0.25">
      <c r="A963" t="s">
        <v>4341</v>
      </c>
      <c r="B963" t="s">
        <v>3176</v>
      </c>
      <c r="C963" t="s">
        <v>916</v>
      </c>
      <c r="D963" s="12" t="s">
        <v>3991</v>
      </c>
      <c r="E963" t="s">
        <v>3183</v>
      </c>
      <c r="F963" s="39">
        <v>80</v>
      </c>
    </row>
    <row r="964" spans="1:6" x14ac:dyDescent="0.25">
      <c r="A964" t="s">
        <v>4341</v>
      </c>
      <c r="B964" t="s">
        <v>3176</v>
      </c>
      <c r="C964" t="s">
        <v>916</v>
      </c>
      <c r="D964" s="12">
        <v>43049</v>
      </c>
      <c r="E964" t="s">
        <v>3178</v>
      </c>
      <c r="F964" s="39">
        <v>60</v>
      </c>
    </row>
    <row r="965" spans="1:6" x14ac:dyDescent="0.25">
      <c r="A965" t="s">
        <v>4341</v>
      </c>
      <c r="B965" t="s">
        <v>3176</v>
      </c>
      <c r="C965" t="s">
        <v>916</v>
      </c>
      <c r="D965" s="12" t="s">
        <v>3831</v>
      </c>
      <c r="E965" t="s">
        <v>3178</v>
      </c>
      <c r="F965" s="39">
        <v>60</v>
      </c>
    </row>
    <row r="966" spans="1:6" x14ac:dyDescent="0.25">
      <c r="A966" t="s">
        <v>4341</v>
      </c>
      <c r="B966" t="s">
        <v>3176</v>
      </c>
      <c r="C966" t="s">
        <v>1108</v>
      </c>
      <c r="D966" s="12">
        <v>43081</v>
      </c>
      <c r="E966" t="s">
        <v>3179</v>
      </c>
      <c r="F966" s="39">
        <v>903</v>
      </c>
    </row>
    <row r="967" spans="1:6" x14ac:dyDescent="0.25">
      <c r="A967" t="s">
        <v>4341</v>
      </c>
      <c r="B967" t="s">
        <v>3176</v>
      </c>
      <c r="C967" t="s">
        <v>1108</v>
      </c>
      <c r="D967" s="12">
        <v>43081</v>
      </c>
      <c r="E967" t="s">
        <v>3183</v>
      </c>
      <c r="F967" s="39">
        <v>159</v>
      </c>
    </row>
    <row r="968" spans="1:6" x14ac:dyDescent="0.25">
      <c r="A968" t="s">
        <v>4341</v>
      </c>
      <c r="B968" t="s">
        <v>3176</v>
      </c>
      <c r="C968" t="s">
        <v>686</v>
      </c>
      <c r="D968" s="12" t="s">
        <v>3992</v>
      </c>
      <c r="E968" t="s">
        <v>3030</v>
      </c>
      <c r="F968" s="39">
        <v>60</v>
      </c>
    </row>
    <row r="969" spans="1:6" x14ac:dyDescent="0.25">
      <c r="A969" t="s">
        <v>4341</v>
      </c>
      <c r="B969" t="s">
        <v>3176</v>
      </c>
      <c r="C969" t="s">
        <v>1096</v>
      </c>
      <c r="D969" s="12" t="s">
        <v>3993</v>
      </c>
      <c r="E969" t="s">
        <v>3178</v>
      </c>
      <c r="F969" s="39">
        <v>39</v>
      </c>
    </row>
    <row r="970" spans="1:6" x14ac:dyDescent="0.25">
      <c r="A970" t="s">
        <v>4342</v>
      </c>
      <c r="B970" t="s">
        <v>3176</v>
      </c>
      <c r="C970" t="s">
        <v>1428</v>
      </c>
      <c r="D970" s="12" t="s">
        <v>3986</v>
      </c>
      <c r="E970" t="s">
        <v>3201</v>
      </c>
      <c r="F970" s="39">
        <v>31</v>
      </c>
    </row>
    <row r="971" spans="1:6" x14ac:dyDescent="0.25">
      <c r="A971" t="s">
        <v>4342</v>
      </c>
      <c r="B971" t="s">
        <v>3176</v>
      </c>
      <c r="C971" t="s">
        <v>715</v>
      </c>
      <c r="D971" s="12" t="s">
        <v>3994</v>
      </c>
      <c r="E971" t="s">
        <v>2047</v>
      </c>
      <c r="F971" s="39">
        <v>11</v>
      </c>
    </row>
    <row r="972" spans="1:6" x14ac:dyDescent="0.25">
      <c r="A972" t="s">
        <v>4343</v>
      </c>
      <c r="B972" t="s">
        <v>3432</v>
      </c>
      <c r="C972" t="s">
        <v>1242</v>
      </c>
      <c r="D972" s="12" t="s">
        <v>3995</v>
      </c>
      <c r="E972" t="s">
        <v>3178</v>
      </c>
      <c r="F972" s="39">
        <v>30</v>
      </c>
    </row>
    <row r="973" spans="1:6" x14ac:dyDescent="0.25">
      <c r="A973" t="s">
        <v>4343</v>
      </c>
      <c r="B973" t="s">
        <v>3432</v>
      </c>
      <c r="C973" t="s">
        <v>1216</v>
      </c>
      <c r="D973" s="12" t="s">
        <v>3996</v>
      </c>
      <c r="E973" t="s">
        <v>3178</v>
      </c>
      <c r="F973" s="39">
        <v>100</v>
      </c>
    </row>
    <row r="974" spans="1:6" x14ac:dyDescent="0.25">
      <c r="A974" t="s">
        <v>4343</v>
      </c>
      <c r="B974" t="s">
        <v>3432</v>
      </c>
      <c r="C974" t="s">
        <v>1216</v>
      </c>
      <c r="D974" s="12" t="s">
        <v>3996</v>
      </c>
      <c r="E974" t="s">
        <v>3178</v>
      </c>
      <c r="F974" s="39">
        <v>40</v>
      </c>
    </row>
    <row r="975" spans="1:6" x14ac:dyDescent="0.25">
      <c r="A975" t="s">
        <v>4343</v>
      </c>
      <c r="B975" t="s">
        <v>3432</v>
      </c>
      <c r="C975" t="s">
        <v>1216</v>
      </c>
      <c r="D975" s="12" t="s">
        <v>3997</v>
      </c>
      <c r="E975" t="s">
        <v>3183</v>
      </c>
      <c r="F975" s="39">
        <v>582</v>
      </c>
    </row>
    <row r="976" spans="1:6" x14ac:dyDescent="0.25">
      <c r="A976" t="s">
        <v>4343</v>
      </c>
      <c r="B976" t="s">
        <v>3432</v>
      </c>
      <c r="C976" t="s">
        <v>1216</v>
      </c>
      <c r="D976" s="12" t="s">
        <v>3997</v>
      </c>
      <c r="E976" t="s">
        <v>3183</v>
      </c>
      <c r="F976" s="39">
        <v>147</v>
      </c>
    </row>
    <row r="977" spans="1:6" x14ac:dyDescent="0.25">
      <c r="A977" t="s">
        <v>4343</v>
      </c>
      <c r="B977" t="s">
        <v>3432</v>
      </c>
      <c r="C977" t="s">
        <v>1216</v>
      </c>
      <c r="D977" s="12" t="s">
        <v>3997</v>
      </c>
      <c r="E977" t="s">
        <v>3183</v>
      </c>
      <c r="F977" s="39">
        <v>70</v>
      </c>
    </row>
    <row r="978" spans="1:6" x14ac:dyDescent="0.25">
      <c r="A978" t="s">
        <v>4343</v>
      </c>
      <c r="B978" t="s">
        <v>3432</v>
      </c>
      <c r="C978" t="s">
        <v>1216</v>
      </c>
      <c r="D978" s="12" t="s">
        <v>3997</v>
      </c>
      <c r="E978" t="s">
        <v>3183</v>
      </c>
      <c r="F978" s="39">
        <v>20</v>
      </c>
    </row>
    <row r="979" spans="1:6" x14ac:dyDescent="0.25">
      <c r="A979" t="s">
        <v>4343</v>
      </c>
      <c r="B979" t="s">
        <v>3432</v>
      </c>
      <c r="C979" t="s">
        <v>1216</v>
      </c>
      <c r="D979" s="12" t="s">
        <v>3997</v>
      </c>
      <c r="E979" t="s">
        <v>3178</v>
      </c>
      <c r="F979" s="39">
        <v>64</v>
      </c>
    </row>
    <row r="980" spans="1:6" x14ac:dyDescent="0.25">
      <c r="A980" t="s">
        <v>4343</v>
      </c>
      <c r="B980" t="s">
        <v>3432</v>
      </c>
      <c r="C980" t="s">
        <v>1216</v>
      </c>
      <c r="D980" s="12" t="s">
        <v>3997</v>
      </c>
      <c r="E980" t="s">
        <v>3178</v>
      </c>
      <c r="F980" s="39">
        <v>64</v>
      </c>
    </row>
    <row r="981" spans="1:6" x14ac:dyDescent="0.25">
      <c r="A981" t="s">
        <v>4343</v>
      </c>
      <c r="B981" t="s">
        <v>3432</v>
      </c>
      <c r="C981" t="s">
        <v>1216</v>
      </c>
      <c r="D981" s="12" t="s">
        <v>3997</v>
      </c>
      <c r="E981" t="s">
        <v>3178</v>
      </c>
      <c r="F981" s="39">
        <v>64</v>
      </c>
    </row>
    <row r="982" spans="1:6" x14ac:dyDescent="0.25">
      <c r="A982" t="s">
        <v>4343</v>
      </c>
      <c r="B982" t="s">
        <v>3432</v>
      </c>
      <c r="C982" t="s">
        <v>1216</v>
      </c>
      <c r="D982" s="12" t="s">
        <v>3997</v>
      </c>
      <c r="E982" t="s">
        <v>3183</v>
      </c>
      <c r="F982" s="39">
        <v>20</v>
      </c>
    </row>
    <row r="983" spans="1:6" x14ac:dyDescent="0.25">
      <c r="A983" t="s">
        <v>4343</v>
      </c>
      <c r="B983" t="s">
        <v>3432</v>
      </c>
      <c r="C983" t="s">
        <v>1216</v>
      </c>
      <c r="D983" s="12" t="s">
        <v>3997</v>
      </c>
      <c r="E983" t="s">
        <v>2039</v>
      </c>
      <c r="F983" s="39">
        <v>170</v>
      </c>
    </row>
    <row r="984" spans="1:6" x14ac:dyDescent="0.25">
      <c r="A984" t="s">
        <v>4343</v>
      </c>
      <c r="B984" t="s">
        <v>3432</v>
      </c>
      <c r="C984" t="s">
        <v>1216</v>
      </c>
      <c r="D984" s="12" t="s">
        <v>3997</v>
      </c>
      <c r="E984" t="s">
        <v>2039</v>
      </c>
      <c r="F984" s="39">
        <v>170</v>
      </c>
    </row>
    <row r="985" spans="1:6" x14ac:dyDescent="0.25">
      <c r="A985" t="s">
        <v>4343</v>
      </c>
      <c r="B985" t="s">
        <v>3432</v>
      </c>
      <c r="C985" t="s">
        <v>1216</v>
      </c>
      <c r="D985" s="12" t="s">
        <v>3997</v>
      </c>
      <c r="E985" t="s">
        <v>3178</v>
      </c>
      <c r="F985" s="39">
        <v>69</v>
      </c>
    </row>
    <row r="986" spans="1:6" x14ac:dyDescent="0.25">
      <c r="A986" t="s">
        <v>4343</v>
      </c>
      <c r="B986" t="s">
        <v>3432</v>
      </c>
      <c r="C986" t="s">
        <v>1216</v>
      </c>
      <c r="D986" s="12" t="s">
        <v>3997</v>
      </c>
      <c r="E986" t="s">
        <v>3183</v>
      </c>
      <c r="F986" s="39">
        <v>70</v>
      </c>
    </row>
    <row r="987" spans="1:6" x14ac:dyDescent="0.25">
      <c r="A987" t="s">
        <v>4343</v>
      </c>
      <c r="B987" t="s">
        <v>3432</v>
      </c>
      <c r="C987" t="s">
        <v>566</v>
      </c>
      <c r="D987" s="12">
        <v>41460</v>
      </c>
      <c r="E987" t="s">
        <v>3178</v>
      </c>
      <c r="F987" s="39">
        <v>45</v>
      </c>
    </row>
    <row r="988" spans="1:6" x14ac:dyDescent="0.25">
      <c r="A988" t="s">
        <v>4343</v>
      </c>
      <c r="B988" t="s">
        <v>3432</v>
      </c>
      <c r="C988" t="s">
        <v>121</v>
      </c>
      <c r="D988" s="12" t="s">
        <v>3998</v>
      </c>
      <c r="E988" t="s">
        <v>2048</v>
      </c>
      <c r="F988" s="39">
        <v>16</v>
      </c>
    </row>
    <row r="989" spans="1:6" x14ac:dyDescent="0.25">
      <c r="A989" t="s">
        <v>4343</v>
      </c>
      <c r="B989" t="s">
        <v>3432</v>
      </c>
      <c r="C989" t="s">
        <v>566</v>
      </c>
      <c r="D989" s="12" t="s">
        <v>3882</v>
      </c>
      <c r="E989" t="s">
        <v>2045</v>
      </c>
      <c r="F989" s="39">
        <v>688</v>
      </c>
    </row>
    <row r="990" spans="1:6" x14ac:dyDescent="0.25">
      <c r="A990" t="s">
        <v>4343</v>
      </c>
      <c r="B990" t="s">
        <v>3432</v>
      </c>
      <c r="C990" t="s">
        <v>566</v>
      </c>
      <c r="D990" s="12" t="s">
        <v>3882</v>
      </c>
      <c r="E990" t="s">
        <v>3183</v>
      </c>
      <c r="F990" s="39">
        <v>300</v>
      </c>
    </row>
    <row r="991" spans="1:6" x14ac:dyDescent="0.25">
      <c r="A991" t="s">
        <v>4343</v>
      </c>
      <c r="B991" t="s">
        <v>3432</v>
      </c>
      <c r="C991" t="s">
        <v>566</v>
      </c>
      <c r="D991" s="12" t="s">
        <v>3882</v>
      </c>
      <c r="E991" t="s">
        <v>3178</v>
      </c>
      <c r="F991" s="39">
        <v>300</v>
      </c>
    </row>
    <row r="992" spans="1:6" x14ac:dyDescent="0.25">
      <c r="A992" t="s">
        <v>4343</v>
      </c>
      <c r="B992" t="s">
        <v>3432</v>
      </c>
      <c r="C992" t="s">
        <v>566</v>
      </c>
      <c r="D992" s="12" t="s">
        <v>3882</v>
      </c>
      <c r="E992" t="s">
        <v>2045</v>
      </c>
      <c r="F992" s="39">
        <v>688</v>
      </c>
    </row>
    <row r="993" spans="1:6" x14ac:dyDescent="0.25">
      <c r="A993" t="s">
        <v>4343</v>
      </c>
      <c r="B993" t="s">
        <v>3432</v>
      </c>
      <c r="C993" t="s">
        <v>1544</v>
      </c>
      <c r="D993" s="12" t="s">
        <v>3751</v>
      </c>
      <c r="E993" t="s">
        <v>2052</v>
      </c>
      <c r="F993" s="39">
        <v>200</v>
      </c>
    </row>
    <row r="994" spans="1:6" x14ac:dyDescent="0.25">
      <c r="A994" t="s">
        <v>4343</v>
      </c>
      <c r="B994" t="s">
        <v>3432</v>
      </c>
      <c r="C994" t="s">
        <v>1544</v>
      </c>
      <c r="D994" s="12" t="s">
        <v>3751</v>
      </c>
      <c r="E994" t="s">
        <v>2052</v>
      </c>
      <c r="F994" s="39">
        <v>200</v>
      </c>
    </row>
    <row r="995" spans="1:6" x14ac:dyDescent="0.25">
      <c r="A995" t="s">
        <v>4343</v>
      </c>
      <c r="B995" t="s">
        <v>3432</v>
      </c>
      <c r="C995" t="s">
        <v>1544</v>
      </c>
      <c r="D995" s="12" t="s">
        <v>3751</v>
      </c>
      <c r="E995" t="s">
        <v>2040</v>
      </c>
      <c r="F995" s="39">
        <v>450</v>
      </c>
    </row>
    <row r="996" spans="1:6" x14ac:dyDescent="0.25">
      <c r="A996" t="s">
        <v>4343</v>
      </c>
      <c r="B996" t="s">
        <v>3432</v>
      </c>
      <c r="C996" t="s">
        <v>1544</v>
      </c>
      <c r="D996" s="12" t="s">
        <v>3751</v>
      </c>
      <c r="E996" t="s">
        <v>2040</v>
      </c>
      <c r="F996" s="39">
        <v>450</v>
      </c>
    </row>
    <row r="997" spans="1:6" x14ac:dyDescent="0.25">
      <c r="A997" t="s">
        <v>4343</v>
      </c>
      <c r="B997" t="s">
        <v>3432</v>
      </c>
      <c r="C997" t="s">
        <v>566</v>
      </c>
      <c r="D997" s="12" t="s">
        <v>3752</v>
      </c>
      <c r="E997" t="s">
        <v>3178</v>
      </c>
      <c r="F997" s="39">
        <v>60</v>
      </c>
    </row>
    <row r="998" spans="1:6" x14ac:dyDescent="0.25">
      <c r="A998" t="s">
        <v>4343</v>
      </c>
      <c r="B998" t="s">
        <v>3432</v>
      </c>
      <c r="C998" t="s">
        <v>370</v>
      </c>
      <c r="D998" s="12" t="s">
        <v>3999</v>
      </c>
      <c r="E998" t="s">
        <v>2049</v>
      </c>
      <c r="F998" s="39">
        <v>58</v>
      </c>
    </row>
    <row r="999" spans="1:6" x14ac:dyDescent="0.25">
      <c r="A999" t="s">
        <v>4343</v>
      </c>
      <c r="B999" t="s">
        <v>3432</v>
      </c>
      <c r="C999" t="s">
        <v>1216</v>
      </c>
      <c r="D999" s="12" t="s">
        <v>4000</v>
      </c>
      <c r="E999" t="s">
        <v>3178</v>
      </c>
      <c r="F999" s="39">
        <v>45</v>
      </c>
    </row>
    <row r="1000" spans="1:6" x14ac:dyDescent="0.25">
      <c r="A1000" t="s">
        <v>4343</v>
      </c>
      <c r="B1000" t="s">
        <v>3432</v>
      </c>
      <c r="C1000" t="s">
        <v>1216</v>
      </c>
      <c r="D1000" s="12" t="s">
        <v>4000</v>
      </c>
      <c r="E1000" t="s">
        <v>3178</v>
      </c>
      <c r="F1000" s="39">
        <v>45</v>
      </c>
    </row>
    <row r="1001" spans="1:6" x14ac:dyDescent="0.25">
      <c r="A1001" t="s">
        <v>4343</v>
      </c>
      <c r="B1001" t="s">
        <v>3432</v>
      </c>
      <c r="C1001" t="s">
        <v>1513</v>
      </c>
      <c r="D1001" s="12" t="s">
        <v>4001</v>
      </c>
      <c r="E1001" t="s">
        <v>2047</v>
      </c>
      <c r="F1001" s="39">
        <v>19</v>
      </c>
    </row>
    <row r="1002" spans="1:6" x14ac:dyDescent="0.25">
      <c r="A1002" t="s">
        <v>4343</v>
      </c>
      <c r="B1002" t="s">
        <v>3432</v>
      </c>
      <c r="C1002" t="s">
        <v>1513</v>
      </c>
      <c r="D1002" s="12" t="s">
        <v>4001</v>
      </c>
      <c r="E1002" t="s">
        <v>2047</v>
      </c>
      <c r="F1002" s="39">
        <v>19</v>
      </c>
    </row>
    <row r="1003" spans="1:6" x14ac:dyDescent="0.25">
      <c r="A1003" t="s">
        <v>4343</v>
      </c>
      <c r="B1003" t="s">
        <v>3432</v>
      </c>
      <c r="C1003" t="s">
        <v>370</v>
      </c>
      <c r="D1003" s="12" t="s">
        <v>3953</v>
      </c>
      <c r="E1003" t="s">
        <v>2470</v>
      </c>
      <c r="F1003" s="39">
        <v>18</v>
      </c>
    </row>
    <row r="1004" spans="1:6" x14ac:dyDescent="0.25">
      <c r="A1004" t="s">
        <v>4343</v>
      </c>
      <c r="B1004" t="s">
        <v>3432</v>
      </c>
      <c r="C1004" t="s">
        <v>314</v>
      </c>
      <c r="D1004" s="12">
        <v>41984</v>
      </c>
      <c r="E1004" t="s">
        <v>3178</v>
      </c>
      <c r="F1004" s="39">
        <v>20</v>
      </c>
    </row>
    <row r="1005" spans="1:6" x14ac:dyDescent="0.25">
      <c r="A1005" t="s">
        <v>4343</v>
      </c>
      <c r="B1005" t="s">
        <v>3432</v>
      </c>
      <c r="C1005" t="s">
        <v>1282</v>
      </c>
      <c r="D1005" s="12" t="s">
        <v>3897</v>
      </c>
      <c r="E1005" t="s">
        <v>2047</v>
      </c>
      <c r="F1005" s="39">
        <v>19</v>
      </c>
    </row>
    <row r="1006" spans="1:6" x14ac:dyDescent="0.25">
      <c r="A1006" t="s">
        <v>4343</v>
      </c>
      <c r="B1006" t="s">
        <v>3432</v>
      </c>
      <c r="C1006" t="s">
        <v>259</v>
      </c>
      <c r="D1006" s="12">
        <v>42068</v>
      </c>
      <c r="E1006" t="s">
        <v>2047</v>
      </c>
      <c r="F1006" s="39">
        <v>15</v>
      </c>
    </row>
    <row r="1007" spans="1:6" x14ac:dyDescent="0.25">
      <c r="A1007" t="s">
        <v>4343</v>
      </c>
      <c r="B1007" t="s">
        <v>3432</v>
      </c>
      <c r="C1007" t="s">
        <v>370</v>
      </c>
      <c r="D1007" s="12">
        <v>42128</v>
      </c>
      <c r="E1007" t="s">
        <v>2049</v>
      </c>
      <c r="F1007" s="39">
        <v>15</v>
      </c>
    </row>
    <row r="1008" spans="1:6" x14ac:dyDescent="0.25">
      <c r="A1008" t="s">
        <v>4343</v>
      </c>
      <c r="B1008" t="s">
        <v>3432</v>
      </c>
      <c r="C1008" t="s">
        <v>1242</v>
      </c>
      <c r="D1008" s="12">
        <v>42157</v>
      </c>
      <c r="E1008" t="s">
        <v>3178</v>
      </c>
      <c r="F1008" s="39">
        <v>35</v>
      </c>
    </row>
    <row r="1009" spans="1:6" x14ac:dyDescent="0.25">
      <c r="A1009" t="s">
        <v>4343</v>
      </c>
      <c r="B1009" t="s">
        <v>3432</v>
      </c>
      <c r="C1009" t="s">
        <v>1216</v>
      </c>
      <c r="D1009" s="12" t="s">
        <v>4002</v>
      </c>
      <c r="E1009" t="s">
        <v>3178</v>
      </c>
      <c r="F1009" s="39">
        <v>10</v>
      </c>
    </row>
    <row r="1010" spans="1:6" x14ac:dyDescent="0.25">
      <c r="A1010" t="s">
        <v>4343</v>
      </c>
      <c r="B1010" t="s">
        <v>3432</v>
      </c>
      <c r="C1010" t="s">
        <v>1216</v>
      </c>
      <c r="D1010" s="12" t="s">
        <v>4002</v>
      </c>
      <c r="E1010" t="s">
        <v>3183</v>
      </c>
      <c r="F1010" s="39">
        <v>304</v>
      </c>
    </row>
    <row r="1011" spans="1:6" x14ac:dyDescent="0.25">
      <c r="A1011" t="s">
        <v>4343</v>
      </c>
      <c r="B1011" t="s">
        <v>3432</v>
      </c>
      <c r="C1011" t="s">
        <v>1216</v>
      </c>
      <c r="D1011" s="12" t="s">
        <v>4002</v>
      </c>
      <c r="E1011" t="s">
        <v>3178</v>
      </c>
      <c r="F1011" s="39">
        <v>10</v>
      </c>
    </row>
    <row r="1012" spans="1:6" x14ac:dyDescent="0.25">
      <c r="A1012" t="s">
        <v>4343</v>
      </c>
      <c r="B1012" t="s">
        <v>3432</v>
      </c>
      <c r="C1012" t="s">
        <v>1216</v>
      </c>
      <c r="D1012" s="12" t="s">
        <v>4002</v>
      </c>
      <c r="E1012" t="s">
        <v>3183</v>
      </c>
      <c r="F1012" s="39">
        <v>20</v>
      </c>
    </row>
    <row r="1013" spans="1:6" x14ac:dyDescent="0.25">
      <c r="A1013" t="s">
        <v>4343</v>
      </c>
      <c r="B1013" t="s">
        <v>3432</v>
      </c>
      <c r="C1013" t="s">
        <v>1216</v>
      </c>
      <c r="D1013" s="12" t="s">
        <v>4002</v>
      </c>
      <c r="E1013" t="s">
        <v>3178</v>
      </c>
      <c r="F1013" s="39">
        <v>55</v>
      </c>
    </row>
    <row r="1014" spans="1:6" x14ac:dyDescent="0.25">
      <c r="A1014" t="s">
        <v>4343</v>
      </c>
      <c r="B1014" t="s">
        <v>3432</v>
      </c>
      <c r="C1014" t="s">
        <v>1216</v>
      </c>
      <c r="D1014" s="12" t="s">
        <v>4002</v>
      </c>
      <c r="E1014" t="s">
        <v>3178</v>
      </c>
      <c r="F1014" s="39">
        <v>10</v>
      </c>
    </row>
    <row r="1015" spans="1:6" x14ac:dyDescent="0.25">
      <c r="A1015" t="s">
        <v>4343</v>
      </c>
      <c r="B1015" t="s">
        <v>3432</v>
      </c>
      <c r="C1015" t="s">
        <v>1216</v>
      </c>
      <c r="D1015" s="12" t="s">
        <v>4002</v>
      </c>
      <c r="E1015" t="s">
        <v>3179</v>
      </c>
      <c r="F1015" s="39">
        <v>152</v>
      </c>
    </row>
    <row r="1016" spans="1:6" x14ac:dyDescent="0.25">
      <c r="A1016" t="s">
        <v>4343</v>
      </c>
      <c r="B1016" t="s">
        <v>3432</v>
      </c>
      <c r="C1016" t="s">
        <v>1216</v>
      </c>
      <c r="D1016" s="12" t="s">
        <v>4002</v>
      </c>
      <c r="E1016" t="s">
        <v>3178</v>
      </c>
      <c r="F1016" s="39">
        <v>10</v>
      </c>
    </row>
    <row r="1017" spans="1:6" x14ac:dyDescent="0.25">
      <c r="A1017" t="s">
        <v>4343</v>
      </c>
      <c r="B1017" t="s">
        <v>3432</v>
      </c>
      <c r="C1017" t="s">
        <v>1216</v>
      </c>
      <c r="D1017" s="12" t="s">
        <v>4002</v>
      </c>
      <c r="E1017" t="s">
        <v>3179</v>
      </c>
      <c r="F1017" s="39">
        <v>152</v>
      </c>
    </row>
    <row r="1018" spans="1:6" x14ac:dyDescent="0.25">
      <c r="A1018" t="s">
        <v>4343</v>
      </c>
      <c r="B1018" t="s">
        <v>3432</v>
      </c>
      <c r="C1018" t="s">
        <v>1216</v>
      </c>
      <c r="D1018" s="12" t="s">
        <v>4002</v>
      </c>
      <c r="E1018" t="s">
        <v>3178</v>
      </c>
      <c r="F1018" s="39">
        <v>55</v>
      </c>
    </row>
    <row r="1019" spans="1:6" x14ac:dyDescent="0.25">
      <c r="A1019" t="s">
        <v>4343</v>
      </c>
      <c r="B1019" t="s">
        <v>3432</v>
      </c>
      <c r="C1019" t="s">
        <v>916</v>
      </c>
      <c r="D1019" s="12">
        <v>42289</v>
      </c>
      <c r="E1019" t="s">
        <v>3178</v>
      </c>
      <c r="F1019" s="39">
        <v>15</v>
      </c>
    </row>
    <row r="1020" spans="1:6" x14ac:dyDescent="0.25">
      <c r="A1020" t="s">
        <v>4343</v>
      </c>
      <c r="B1020" t="s">
        <v>3432</v>
      </c>
      <c r="C1020" t="s">
        <v>1513</v>
      </c>
      <c r="D1020" s="12" t="s">
        <v>3808</v>
      </c>
      <c r="E1020" t="s">
        <v>2047</v>
      </c>
      <c r="F1020" s="39">
        <v>22</v>
      </c>
    </row>
    <row r="1021" spans="1:6" x14ac:dyDescent="0.25">
      <c r="A1021" t="s">
        <v>4343</v>
      </c>
      <c r="B1021" t="s">
        <v>3432</v>
      </c>
      <c r="C1021" t="s">
        <v>370</v>
      </c>
      <c r="D1021" s="12">
        <v>42339</v>
      </c>
      <c r="E1021" t="s">
        <v>2470</v>
      </c>
      <c r="F1021" s="39">
        <v>13</v>
      </c>
    </row>
    <row r="1022" spans="1:6" x14ac:dyDescent="0.25">
      <c r="A1022" t="s">
        <v>4343</v>
      </c>
      <c r="B1022" t="s">
        <v>3432</v>
      </c>
      <c r="C1022" t="s">
        <v>1282</v>
      </c>
      <c r="D1022" s="12" t="s">
        <v>3810</v>
      </c>
      <c r="E1022" t="s">
        <v>2019</v>
      </c>
      <c r="F1022" s="39">
        <v>20</v>
      </c>
    </row>
    <row r="1023" spans="1:6" x14ac:dyDescent="0.25">
      <c r="A1023" t="s">
        <v>4343</v>
      </c>
      <c r="B1023" t="s">
        <v>3432</v>
      </c>
      <c r="C1023" t="s">
        <v>326</v>
      </c>
      <c r="D1023" s="12" t="s">
        <v>4003</v>
      </c>
      <c r="E1023" t="s">
        <v>2898</v>
      </c>
      <c r="F1023" s="39">
        <v>23</v>
      </c>
    </row>
    <row r="1024" spans="1:6" x14ac:dyDescent="0.25">
      <c r="A1024" t="s">
        <v>4343</v>
      </c>
      <c r="B1024" t="s">
        <v>3432</v>
      </c>
      <c r="C1024" t="s">
        <v>121</v>
      </c>
      <c r="D1024" s="12">
        <v>42440</v>
      </c>
      <c r="E1024" t="s">
        <v>2048</v>
      </c>
      <c r="F1024" s="39">
        <v>15</v>
      </c>
    </row>
    <row r="1025" spans="1:6" x14ac:dyDescent="0.25">
      <c r="A1025" t="s">
        <v>4343</v>
      </c>
      <c r="B1025" t="s">
        <v>3432</v>
      </c>
      <c r="C1025" t="s">
        <v>121</v>
      </c>
      <c r="D1025" s="12" t="s">
        <v>4004</v>
      </c>
      <c r="E1025" t="s">
        <v>2048</v>
      </c>
      <c r="F1025" s="39">
        <v>14</v>
      </c>
    </row>
    <row r="1026" spans="1:6" x14ac:dyDescent="0.25">
      <c r="A1026" t="s">
        <v>4343</v>
      </c>
      <c r="B1026" t="s">
        <v>3432</v>
      </c>
      <c r="C1026" t="s">
        <v>175</v>
      </c>
      <c r="D1026" s="12" t="s">
        <v>3977</v>
      </c>
      <c r="E1026" t="s">
        <v>3178</v>
      </c>
      <c r="F1026" s="39">
        <v>37</v>
      </c>
    </row>
    <row r="1027" spans="1:6" x14ac:dyDescent="0.25">
      <c r="A1027" t="s">
        <v>4343</v>
      </c>
      <c r="B1027" t="s">
        <v>3432</v>
      </c>
      <c r="C1027" t="s">
        <v>259</v>
      </c>
      <c r="D1027" s="12" t="s">
        <v>4005</v>
      </c>
      <c r="E1027" t="s">
        <v>3183</v>
      </c>
      <c r="F1027" s="39">
        <v>3600</v>
      </c>
    </row>
    <row r="1028" spans="1:6" x14ac:dyDescent="0.25">
      <c r="A1028" t="s">
        <v>4343</v>
      </c>
      <c r="B1028" t="s">
        <v>3432</v>
      </c>
      <c r="C1028" t="s">
        <v>674</v>
      </c>
      <c r="D1028" s="12" t="s">
        <v>3789</v>
      </c>
      <c r="E1028" t="s">
        <v>2517</v>
      </c>
      <c r="F1028" s="39">
        <v>14</v>
      </c>
    </row>
    <row r="1029" spans="1:6" x14ac:dyDescent="0.25">
      <c r="A1029" t="s">
        <v>4343</v>
      </c>
      <c r="B1029" t="s">
        <v>3432</v>
      </c>
      <c r="C1029" t="s">
        <v>121</v>
      </c>
      <c r="D1029" s="12">
        <v>42682</v>
      </c>
      <c r="E1029" t="s">
        <v>2048</v>
      </c>
      <c r="F1029" s="39">
        <v>14</v>
      </c>
    </row>
    <row r="1030" spans="1:6" x14ac:dyDescent="0.25">
      <c r="A1030" t="s">
        <v>4343</v>
      </c>
      <c r="B1030" t="s">
        <v>3432</v>
      </c>
      <c r="C1030" t="s">
        <v>121</v>
      </c>
      <c r="D1030" s="12">
        <v>42768</v>
      </c>
      <c r="E1030" t="s">
        <v>3178</v>
      </c>
      <c r="F1030" s="39">
        <v>10</v>
      </c>
    </row>
    <row r="1031" spans="1:6" x14ac:dyDescent="0.25">
      <c r="A1031" t="s">
        <v>4343</v>
      </c>
      <c r="B1031" t="s">
        <v>3432</v>
      </c>
      <c r="C1031" t="s">
        <v>121</v>
      </c>
      <c r="D1031" s="12">
        <v>42768</v>
      </c>
      <c r="E1031" t="s">
        <v>3178</v>
      </c>
      <c r="F1031" s="39">
        <v>58</v>
      </c>
    </row>
    <row r="1032" spans="1:6" x14ac:dyDescent="0.25">
      <c r="A1032" t="s">
        <v>4343</v>
      </c>
      <c r="B1032" t="s">
        <v>3432</v>
      </c>
      <c r="C1032" t="s">
        <v>1282</v>
      </c>
      <c r="D1032" s="12" t="s">
        <v>3793</v>
      </c>
      <c r="E1032" t="s">
        <v>2047</v>
      </c>
      <c r="F1032" s="39">
        <v>12</v>
      </c>
    </row>
    <row r="1033" spans="1:6" x14ac:dyDescent="0.25">
      <c r="A1033" t="s">
        <v>4343</v>
      </c>
      <c r="B1033" t="s">
        <v>3432</v>
      </c>
      <c r="C1033" t="s">
        <v>1242</v>
      </c>
      <c r="D1033" s="12" t="s">
        <v>3844</v>
      </c>
      <c r="E1033" t="s">
        <v>3178</v>
      </c>
      <c r="F1033" s="39">
        <v>16</v>
      </c>
    </row>
    <row r="1034" spans="1:6" x14ac:dyDescent="0.25">
      <c r="A1034" t="s">
        <v>4343</v>
      </c>
      <c r="B1034" t="s">
        <v>3432</v>
      </c>
      <c r="C1034" t="s">
        <v>726</v>
      </c>
      <c r="D1034" s="12" t="s">
        <v>4006</v>
      </c>
      <c r="E1034" t="s">
        <v>3178</v>
      </c>
      <c r="F1034" s="39">
        <v>21</v>
      </c>
    </row>
    <row r="1035" spans="1:6" x14ac:dyDescent="0.25">
      <c r="A1035" t="s">
        <v>4343</v>
      </c>
      <c r="B1035" t="s">
        <v>3432</v>
      </c>
      <c r="C1035" t="s">
        <v>45</v>
      </c>
      <c r="D1035" s="12">
        <v>42985</v>
      </c>
      <c r="E1035" t="s">
        <v>3178</v>
      </c>
      <c r="F1035" s="39">
        <v>20</v>
      </c>
    </row>
    <row r="1036" spans="1:6" x14ac:dyDescent="0.25">
      <c r="A1036" t="s">
        <v>4343</v>
      </c>
      <c r="B1036" t="s">
        <v>3432</v>
      </c>
      <c r="C1036" t="s">
        <v>1000</v>
      </c>
      <c r="D1036" s="12" t="s">
        <v>3845</v>
      </c>
      <c r="E1036" t="s">
        <v>3178</v>
      </c>
      <c r="F1036" s="39">
        <v>27</v>
      </c>
    </row>
    <row r="1037" spans="1:6" x14ac:dyDescent="0.25">
      <c r="A1037" t="s">
        <v>4344</v>
      </c>
      <c r="B1037" t="s">
        <v>3176</v>
      </c>
      <c r="C1037" t="s">
        <v>812</v>
      </c>
      <c r="D1037" s="12" t="s">
        <v>4007</v>
      </c>
      <c r="E1037" t="s">
        <v>2029</v>
      </c>
      <c r="F1037" s="39">
        <v>29</v>
      </c>
    </row>
    <row r="1038" spans="1:6" x14ac:dyDescent="0.25">
      <c r="A1038" t="s">
        <v>4344</v>
      </c>
      <c r="B1038" t="s">
        <v>3176</v>
      </c>
      <c r="C1038" t="s">
        <v>1216</v>
      </c>
      <c r="D1038" s="12" t="s">
        <v>3731</v>
      </c>
      <c r="E1038" t="s">
        <v>2039</v>
      </c>
      <c r="F1038" s="39">
        <v>312</v>
      </c>
    </row>
    <row r="1039" spans="1:6" x14ac:dyDescent="0.25">
      <c r="A1039" t="s">
        <v>4344</v>
      </c>
      <c r="B1039" t="s">
        <v>3176</v>
      </c>
      <c r="C1039" t="s">
        <v>1216</v>
      </c>
      <c r="D1039" s="12" t="s">
        <v>3731</v>
      </c>
      <c r="E1039" t="s">
        <v>2039</v>
      </c>
      <c r="F1039" s="39">
        <v>312</v>
      </c>
    </row>
    <row r="1040" spans="1:6" x14ac:dyDescent="0.25">
      <c r="A1040" t="s">
        <v>4344</v>
      </c>
      <c r="B1040" t="s">
        <v>3176</v>
      </c>
      <c r="C1040" t="s">
        <v>1216</v>
      </c>
      <c r="D1040" s="12" t="s">
        <v>3731</v>
      </c>
      <c r="E1040" t="s">
        <v>3183</v>
      </c>
      <c r="F1040" s="39">
        <v>35</v>
      </c>
    </row>
    <row r="1041" spans="1:6" x14ac:dyDescent="0.25">
      <c r="A1041" t="s">
        <v>4344</v>
      </c>
      <c r="B1041" t="s">
        <v>3176</v>
      </c>
      <c r="C1041" t="s">
        <v>1216</v>
      </c>
      <c r="D1041" s="12" t="s">
        <v>3731</v>
      </c>
      <c r="E1041" t="s">
        <v>2039</v>
      </c>
      <c r="F1041" s="39">
        <v>312</v>
      </c>
    </row>
    <row r="1042" spans="1:6" x14ac:dyDescent="0.25">
      <c r="A1042" t="s">
        <v>4344</v>
      </c>
      <c r="B1042" t="s">
        <v>3176</v>
      </c>
      <c r="C1042" t="s">
        <v>1216</v>
      </c>
      <c r="D1042" s="12" t="s">
        <v>3731</v>
      </c>
      <c r="E1042" t="s">
        <v>3183</v>
      </c>
      <c r="F1042" s="39">
        <v>1187</v>
      </c>
    </row>
    <row r="1043" spans="1:6" x14ac:dyDescent="0.25">
      <c r="A1043" t="s">
        <v>4344</v>
      </c>
      <c r="B1043" t="s">
        <v>3176</v>
      </c>
      <c r="C1043" t="s">
        <v>1216</v>
      </c>
      <c r="D1043" s="12" t="s">
        <v>3731</v>
      </c>
      <c r="E1043" t="s">
        <v>3183</v>
      </c>
      <c r="F1043" s="39">
        <v>87</v>
      </c>
    </row>
    <row r="1044" spans="1:6" x14ac:dyDescent="0.25">
      <c r="A1044" t="s">
        <v>4344</v>
      </c>
      <c r="B1044" t="s">
        <v>3176</v>
      </c>
      <c r="C1044" t="s">
        <v>1216</v>
      </c>
      <c r="D1044" s="12" t="s">
        <v>3731</v>
      </c>
      <c r="E1044" t="s">
        <v>3183</v>
      </c>
      <c r="F1044" s="39">
        <v>35</v>
      </c>
    </row>
    <row r="1045" spans="1:6" x14ac:dyDescent="0.25">
      <c r="A1045" t="s">
        <v>4344</v>
      </c>
      <c r="B1045" t="s">
        <v>3176</v>
      </c>
      <c r="C1045" t="s">
        <v>1216</v>
      </c>
      <c r="D1045" s="12" t="s">
        <v>3731</v>
      </c>
      <c r="E1045" t="s">
        <v>2039</v>
      </c>
      <c r="F1045" s="39">
        <v>312</v>
      </c>
    </row>
    <row r="1046" spans="1:6" x14ac:dyDescent="0.25">
      <c r="A1046" t="s">
        <v>4344</v>
      </c>
      <c r="B1046" t="s">
        <v>3176</v>
      </c>
      <c r="C1046" t="s">
        <v>1216</v>
      </c>
      <c r="D1046" s="12" t="s">
        <v>3731</v>
      </c>
      <c r="E1046" t="s">
        <v>2298</v>
      </c>
      <c r="F1046" s="39">
        <v>416</v>
      </c>
    </row>
    <row r="1047" spans="1:6" x14ac:dyDescent="0.25">
      <c r="A1047" t="s">
        <v>4344</v>
      </c>
      <c r="B1047" t="s">
        <v>3176</v>
      </c>
      <c r="C1047" t="s">
        <v>1216</v>
      </c>
      <c r="D1047" s="12" t="s">
        <v>4008</v>
      </c>
      <c r="E1047" t="s">
        <v>3178</v>
      </c>
      <c r="F1047" s="39">
        <v>55</v>
      </c>
    </row>
    <row r="1048" spans="1:6" x14ac:dyDescent="0.25">
      <c r="A1048" t="s">
        <v>4344</v>
      </c>
      <c r="B1048" t="s">
        <v>3176</v>
      </c>
      <c r="C1048" t="s">
        <v>1170</v>
      </c>
      <c r="D1048" s="12" t="s">
        <v>4009</v>
      </c>
      <c r="E1048" t="s">
        <v>2029</v>
      </c>
      <c r="F1048" s="39">
        <v>30</v>
      </c>
    </row>
    <row r="1049" spans="1:6" x14ac:dyDescent="0.25">
      <c r="A1049" t="s">
        <v>4344</v>
      </c>
      <c r="B1049" t="s">
        <v>3176</v>
      </c>
      <c r="C1049" t="s">
        <v>1216</v>
      </c>
      <c r="D1049" s="12" t="s">
        <v>3837</v>
      </c>
      <c r="E1049" t="s">
        <v>3178</v>
      </c>
      <c r="F1049" s="39">
        <v>69</v>
      </c>
    </row>
    <row r="1050" spans="1:6" x14ac:dyDescent="0.25">
      <c r="A1050" t="s">
        <v>4344</v>
      </c>
      <c r="B1050" t="s">
        <v>3176</v>
      </c>
      <c r="C1050" t="s">
        <v>1216</v>
      </c>
      <c r="D1050" s="12" t="s">
        <v>3837</v>
      </c>
      <c r="E1050" t="s">
        <v>3178</v>
      </c>
      <c r="F1050" s="39">
        <v>59</v>
      </c>
    </row>
    <row r="1051" spans="1:6" x14ac:dyDescent="0.25">
      <c r="A1051" t="s">
        <v>4344</v>
      </c>
      <c r="B1051" t="s">
        <v>3176</v>
      </c>
      <c r="C1051" t="s">
        <v>1216</v>
      </c>
      <c r="D1051" s="12" t="s">
        <v>3837</v>
      </c>
      <c r="E1051" t="s">
        <v>3178</v>
      </c>
      <c r="F1051" s="39">
        <v>66</v>
      </c>
    </row>
    <row r="1052" spans="1:6" x14ac:dyDescent="0.25">
      <c r="A1052" t="s">
        <v>4344</v>
      </c>
      <c r="B1052" t="s">
        <v>3176</v>
      </c>
      <c r="C1052" t="s">
        <v>1216</v>
      </c>
      <c r="D1052" s="12" t="s">
        <v>3837</v>
      </c>
      <c r="E1052" t="s">
        <v>3183</v>
      </c>
      <c r="F1052" s="39">
        <v>35</v>
      </c>
    </row>
    <row r="1053" spans="1:6" x14ac:dyDescent="0.25">
      <c r="A1053" t="s">
        <v>4344</v>
      </c>
      <c r="B1053" t="s">
        <v>3176</v>
      </c>
      <c r="C1053" t="s">
        <v>1216</v>
      </c>
      <c r="D1053" s="12" t="s">
        <v>3837</v>
      </c>
      <c r="E1053" t="s">
        <v>3183</v>
      </c>
      <c r="F1053" s="39">
        <v>30</v>
      </c>
    </row>
    <row r="1054" spans="1:6" x14ac:dyDescent="0.25">
      <c r="A1054" t="s">
        <v>4344</v>
      </c>
      <c r="B1054" t="s">
        <v>3176</v>
      </c>
      <c r="C1054" t="s">
        <v>1216</v>
      </c>
      <c r="D1054" s="12" t="s">
        <v>3837</v>
      </c>
      <c r="E1054" t="s">
        <v>3178</v>
      </c>
      <c r="F1054" s="39">
        <v>65</v>
      </c>
    </row>
    <row r="1055" spans="1:6" x14ac:dyDescent="0.25">
      <c r="A1055" t="s">
        <v>4344</v>
      </c>
      <c r="B1055" t="s">
        <v>3176</v>
      </c>
      <c r="C1055" t="s">
        <v>1216</v>
      </c>
      <c r="D1055" s="12" t="s">
        <v>3837</v>
      </c>
      <c r="E1055" t="s">
        <v>2298</v>
      </c>
      <c r="F1055" s="39">
        <v>479</v>
      </c>
    </row>
    <row r="1056" spans="1:6" x14ac:dyDescent="0.25">
      <c r="A1056" t="s">
        <v>4344</v>
      </c>
      <c r="B1056" t="s">
        <v>3176</v>
      </c>
      <c r="C1056" t="s">
        <v>1216</v>
      </c>
      <c r="D1056" s="12" t="s">
        <v>3837</v>
      </c>
      <c r="E1056" t="s">
        <v>3183</v>
      </c>
      <c r="F1056" s="39">
        <v>410</v>
      </c>
    </row>
    <row r="1057" spans="1:6" x14ac:dyDescent="0.25">
      <c r="A1057" t="s">
        <v>4344</v>
      </c>
      <c r="B1057" t="s">
        <v>3176</v>
      </c>
      <c r="C1057" t="s">
        <v>1216</v>
      </c>
      <c r="D1057" s="12" t="s">
        <v>3837</v>
      </c>
      <c r="E1057" t="s">
        <v>3178</v>
      </c>
      <c r="F1057" s="39">
        <v>59</v>
      </c>
    </row>
    <row r="1058" spans="1:6" x14ac:dyDescent="0.25">
      <c r="A1058" t="s">
        <v>4344</v>
      </c>
      <c r="B1058" t="s">
        <v>3176</v>
      </c>
      <c r="C1058" t="s">
        <v>1216</v>
      </c>
      <c r="D1058" s="12" t="s">
        <v>3837</v>
      </c>
      <c r="E1058" t="s">
        <v>3183</v>
      </c>
      <c r="F1058" s="39">
        <v>410</v>
      </c>
    </row>
    <row r="1059" spans="1:6" x14ac:dyDescent="0.25">
      <c r="A1059" t="s">
        <v>4344</v>
      </c>
      <c r="B1059" t="s">
        <v>3176</v>
      </c>
      <c r="C1059" t="s">
        <v>1216</v>
      </c>
      <c r="D1059" s="12" t="s">
        <v>3837</v>
      </c>
      <c r="E1059" t="s">
        <v>3183</v>
      </c>
      <c r="F1059" s="39">
        <v>93</v>
      </c>
    </row>
    <row r="1060" spans="1:6" x14ac:dyDescent="0.25">
      <c r="A1060" t="s">
        <v>4344</v>
      </c>
      <c r="B1060" t="s">
        <v>3176</v>
      </c>
      <c r="C1060" t="s">
        <v>1170</v>
      </c>
      <c r="D1060" s="12">
        <v>41584</v>
      </c>
      <c r="E1060" t="s">
        <v>2029</v>
      </c>
      <c r="F1060" s="39">
        <v>29</v>
      </c>
    </row>
    <row r="1061" spans="1:6" x14ac:dyDescent="0.25">
      <c r="A1061" t="s">
        <v>4344</v>
      </c>
      <c r="B1061" t="s">
        <v>3176</v>
      </c>
      <c r="C1061" t="s">
        <v>1216</v>
      </c>
      <c r="D1061" s="12" t="s">
        <v>3763</v>
      </c>
      <c r="E1061" t="s">
        <v>3183</v>
      </c>
      <c r="F1061" s="39">
        <v>50</v>
      </c>
    </row>
    <row r="1062" spans="1:6" x14ac:dyDescent="0.25">
      <c r="A1062" t="s">
        <v>4344</v>
      </c>
      <c r="B1062" t="s">
        <v>3176</v>
      </c>
      <c r="C1062" t="s">
        <v>1216</v>
      </c>
      <c r="D1062" s="12" t="s">
        <v>3763</v>
      </c>
      <c r="E1062" t="s">
        <v>3179</v>
      </c>
      <c r="F1062" s="39">
        <v>333</v>
      </c>
    </row>
    <row r="1063" spans="1:6" x14ac:dyDescent="0.25">
      <c r="A1063" t="s">
        <v>4344</v>
      </c>
      <c r="B1063" t="s">
        <v>3176</v>
      </c>
      <c r="C1063" t="s">
        <v>1216</v>
      </c>
      <c r="D1063" s="12" t="s">
        <v>3763</v>
      </c>
      <c r="E1063" t="s">
        <v>2298</v>
      </c>
      <c r="F1063" s="39">
        <v>560</v>
      </c>
    </row>
    <row r="1064" spans="1:6" x14ac:dyDescent="0.25">
      <c r="A1064" t="s">
        <v>4344</v>
      </c>
      <c r="B1064" t="s">
        <v>3176</v>
      </c>
      <c r="C1064" t="s">
        <v>1216</v>
      </c>
      <c r="D1064" s="12" t="s">
        <v>3763</v>
      </c>
      <c r="E1064" t="s">
        <v>3183</v>
      </c>
      <c r="F1064" s="39">
        <v>35</v>
      </c>
    </row>
    <row r="1065" spans="1:6" x14ac:dyDescent="0.25">
      <c r="A1065" t="s">
        <v>4344</v>
      </c>
      <c r="B1065" t="s">
        <v>3176</v>
      </c>
      <c r="C1065" t="s">
        <v>1216</v>
      </c>
      <c r="D1065" s="12" t="s">
        <v>3763</v>
      </c>
      <c r="E1065" t="s">
        <v>3183</v>
      </c>
      <c r="F1065" s="39">
        <v>50</v>
      </c>
    </row>
    <row r="1066" spans="1:6" x14ac:dyDescent="0.25">
      <c r="A1066" t="s">
        <v>4344</v>
      </c>
      <c r="B1066" t="s">
        <v>3176</v>
      </c>
      <c r="C1066" t="s">
        <v>1216</v>
      </c>
      <c r="D1066" s="12" t="s">
        <v>3763</v>
      </c>
      <c r="E1066" t="s">
        <v>3179</v>
      </c>
      <c r="F1066" s="39">
        <v>333</v>
      </c>
    </row>
    <row r="1067" spans="1:6" x14ac:dyDescent="0.25">
      <c r="A1067" t="s">
        <v>4344</v>
      </c>
      <c r="B1067" t="s">
        <v>3176</v>
      </c>
      <c r="C1067" t="s">
        <v>1216</v>
      </c>
      <c r="D1067" s="12" t="s">
        <v>3763</v>
      </c>
      <c r="E1067" t="s">
        <v>3179</v>
      </c>
      <c r="F1067" s="39">
        <v>333</v>
      </c>
    </row>
    <row r="1068" spans="1:6" x14ac:dyDescent="0.25">
      <c r="A1068" t="s">
        <v>4344</v>
      </c>
      <c r="B1068" t="s">
        <v>3176</v>
      </c>
      <c r="C1068" t="s">
        <v>1216</v>
      </c>
      <c r="D1068" s="12" t="s">
        <v>3763</v>
      </c>
      <c r="E1068" t="s">
        <v>3183</v>
      </c>
      <c r="F1068" s="39">
        <v>1335</v>
      </c>
    </row>
    <row r="1069" spans="1:6" x14ac:dyDescent="0.25">
      <c r="A1069" t="s">
        <v>4344</v>
      </c>
      <c r="B1069" t="s">
        <v>3176</v>
      </c>
      <c r="C1069" t="s">
        <v>1216</v>
      </c>
      <c r="D1069" s="12" t="s">
        <v>3763</v>
      </c>
      <c r="E1069" t="s">
        <v>3179</v>
      </c>
      <c r="F1069" s="39">
        <v>333</v>
      </c>
    </row>
    <row r="1070" spans="1:6" x14ac:dyDescent="0.25">
      <c r="A1070" t="s">
        <v>4344</v>
      </c>
      <c r="B1070" t="s">
        <v>3176</v>
      </c>
      <c r="C1070" t="s">
        <v>1216</v>
      </c>
      <c r="D1070" s="12" t="s">
        <v>3763</v>
      </c>
      <c r="E1070" t="s">
        <v>3178</v>
      </c>
      <c r="F1070" s="39">
        <v>60</v>
      </c>
    </row>
    <row r="1071" spans="1:6" x14ac:dyDescent="0.25">
      <c r="A1071" t="s">
        <v>4344</v>
      </c>
      <c r="B1071" t="s">
        <v>3176</v>
      </c>
      <c r="C1071" t="s">
        <v>1216</v>
      </c>
      <c r="D1071" s="12" t="s">
        <v>3763</v>
      </c>
      <c r="E1071" t="s">
        <v>3179</v>
      </c>
      <c r="F1071" s="39">
        <v>333</v>
      </c>
    </row>
    <row r="1072" spans="1:6" x14ac:dyDescent="0.25">
      <c r="A1072" t="s">
        <v>4344</v>
      </c>
      <c r="B1072" t="s">
        <v>3176</v>
      </c>
      <c r="C1072" t="s">
        <v>1509</v>
      </c>
      <c r="D1072" s="12">
        <v>41791</v>
      </c>
      <c r="E1072" t="s">
        <v>3178</v>
      </c>
      <c r="F1072" s="39">
        <v>68</v>
      </c>
    </row>
    <row r="1073" spans="1:6" x14ac:dyDescent="0.25">
      <c r="A1073" t="s">
        <v>4344</v>
      </c>
      <c r="B1073" t="s">
        <v>3176</v>
      </c>
      <c r="C1073" t="s">
        <v>1242</v>
      </c>
      <c r="D1073" s="12">
        <v>41792</v>
      </c>
      <c r="E1073" t="s">
        <v>3178</v>
      </c>
      <c r="F1073" s="39">
        <v>60</v>
      </c>
    </row>
    <row r="1074" spans="1:6" x14ac:dyDescent="0.25">
      <c r="A1074" t="s">
        <v>4344</v>
      </c>
      <c r="B1074" t="s">
        <v>3176</v>
      </c>
      <c r="C1074" t="s">
        <v>812</v>
      </c>
      <c r="D1074" s="12" t="s">
        <v>4010</v>
      </c>
      <c r="E1074" t="s">
        <v>2029</v>
      </c>
      <c r="F1074" s="39">
        <v>25</v>
      </c>
    </row>
    <row r="1075" spans="1:6" x14ac:dyDescent="0.25">
      <c r="A1075" t="s">
        <v>4344</v>
      </c>
      <c r="B1075" t="s">
        <v>3176</v>
      </c>
      <c r="C1075" t="s">
        <v>1513</v>
      </c>
      <c r="D1075" s="12" t="s">
        <v>3764</v>
      </c>
      <c r="E1075" t="s">
        <v>2047</v>
      </c>
      <c r="F1075" s="39">
        <v>20</v>
      </c>
    </row>
    <row r="1076" spans="1:6" x14ac:dyDescent="0.25">
      <c r="A1076" t="s">
        <v>4344</v>
      </c>
      <c r="B1076" t="s">
        <v>3176</v>
      </c>
      <c r="C1076" t="s">
        <v>1792</v>
      </c>
      <c r="D1076" s="12" t="s">
        <v>4011</v>
      </c>
      <c r="E1076" t="s">
        <v>3178</v>
      </c>
      <c r="F1076" s="39">
        <v>14</v>
      </c>
    </row>
    <row r="1077" spans="1:6" x14ac:dyDescent="0.25">
      <c r="A1077" t="s">
        <v>4344</v>
      </c>
      <c r="B1077" t="s">
        <v>3176</v>
      </c>
      <c r="C1077" t="s">
        <v>1216</v>
      </c>
      <c r="D1077" s="12" t="s">
        <v>3769</v>
      </c>
      <c r="E1077" t="s">
        <v>2298</v>
      </c>
      <c r="F1077" s="39">
        <v>686</v>
      </c>
    </row>
    <row r="1078" spans="1:6" x14ac:dyDescent="0.25">
      <c r="A1078" t="s">
        <v>4344</v>
      </c>
      <c r="B1078" t="s">
        <v>3176</v>
      </c>
      <c r="C1078" t="s">
        <v>1216</v>
      </c>
      <c r="D1078" s="12" t="s">
        <v>3769</v>
      </c>
      <c r="E1078" t="s">
        <v>3183</v>
      </c>
      <c r="F1078" s="39">
        <v>35</v>
      </c>
    </row>
    <row r="1079" spans="1:6" x14ac:dyDescent="0.25">
      <c r="A1079" t="s">
        <v>4344</v>
      </c>
      <c r="B1079" t="s">
        <v>3176</v>
      </c>
      <c r="C1079" t="s">
        <v>1216</v>
      </c>
      <c r="D1079" s="12" t="s">
        <v>3769</v>
      </c>
      <c r="E1079" t="s">
        <v>3183</v>
      </c>
      <c r="F1079" s="39">
        <v>124</v>
      </c>
    </row>
    <row r="1080" spans="1:6" x14ac:dyDescent="0.25">
      <c r="A1080" t="s">
        <v>4344</v>
      </c>
      <c r="B1080" t="s">
        <v>3176</v>
      </c>
      <c r="C1080" t="s">
        <v>1216</v>
      </c>
      <c r="D1080" s="12" t="s">
        <v>3769</v>
      </c>
      <c r="E1080" t="s">
        <v>2900</v>
      </c>
      <c r="F1080" s="39">
        <v>245</v>
      </c>
    </row>
    <row r="1081" spans="1:6" x14ac:dyDescent="0.25">
      <c r="A1081" t="s">
        <v>4344</v>
      </c>
      <c r="B1081" t="s">
        <v>3176</v>
      </c>
      <c r="C1081" t="s">
        <v>1216</v>
      </c>
      <c r="D1081" s="12" t="s">
        <v>3769</v>
      </c>
      <c r="E1081" t="s">
        <v>3183</v>
      </c>
      <c r="F1081" s="39">
        <v>223</v>
      </c>
    </row>
    <row r="1082" spans="1:6" x14ac:dyDescent="0.25">
      <c r="A1082" t="s">
        <v>4344</v>
      </c>
      <c r="B1082" t="s">
        <v>3176</v>
      </c>
      <c r="C1082" t="s">
        <v>1216</v>
      </c>
      <c r="D1082" s="12" t="s">
        <v>3769</v>
      </c>
      <c r="E1082" t="s">
        <v>2900</v>
      </c>
      <c r="F1082" s="39">
        <v>245</v>
      </c>
    </row>
    <row r="1083" spans="1:6" x14ac:dyDescent="0.25">
      <c r="A1083" t="s">
        <v>4344</v>
      </c>
      <c r="B1083" t="s">
        <v>3176</v>
      </c>
      <c r="C1083" t="s">
        <v>1216</v>
      </c>
      <c r="D1083" s="12" t="s">
        <v>3769</v>
      </c>
      <c r="E1083" t="s">
        <v>3183</v>
      </c>
      <c r="F1083" s="39">
        <v>35</v>
      </c>
    </row>
    <row r="1084" spans="1:6" x14ac:dyDescent="0.25">
      <c r="A1084" t="s">
        <v>4344</v>
      </c>
      <c r="B1084" t="s">
        <v>3176</v>
      </c>
      <c r="C1084" t="s">
        <v>1216</v>
      </c>
      <c r="D1084" s="12" t="s">
        <v>3769</v>
      </c>
      <c r="E1084" t="s">
        <v>3178</v>
      </c>
      <c r="F1084" s="39">
        <v>60</v>
      </c>
    </row>
    <row r="1085" spans="1:6" x14ac:dyDescent="0.25">
      <c r="A1085" t="s">
        <v>4344</v>
      </c>
      <c r="B1085" t="s">
        <v>3176</v>
      </c>
      <c r="C1085" t="s">
        <v>1216</v>
      </c>
      <c r="D1085" s="12" t="s">
        <v>3769</v>
      </c>
      <c r="E1085" t="s">
        <v>3178</v>
      </c>
      <c r="F1085" s="39">
        <v>60</v>
      </c>
    </row>
    <row r="1086" spans="1:6" x14ac:dyDescent="0.25">
      <c r="A1086" t="s">
        <v>4344</v>
      </c>
      <c r="B1086" t="s">
        <v>3176</v>
      </c>
      <c r="C1086" t="s">
        <v>1216</v>
      </c>
      <c r="D1086" s="12" t="s">
        <v>3769</v>
      </c>
      <c r="E1086" t="s">
        <v>2900</v>
      </c>
      <c r="F1086" s="39">
        <v>245</v>
      </c>
    </row>
    <row r="1087" spans="1:6" x14ac:dyDescent="0.25">
      <c r="A1087" t="s">
        <v>4344</v>
      </c>
      <c r="B1087" t="s">
        <v>3176</v>
      </c>
      <c r="C1087" t="s">
        <v>1242</v>
      </c>
      <c r="D1087" s="12">
        <v>41947</v>
      </c>
      <c r="E1087" t="s">
        <v>3178</v>
      </c>
      <c r="F1087" s="39">
        <v>58</v>
      </c>
    </row>
    <row r="1088" spans="1:6" x14ac:dyDescent="0.25">
      <c r="A1088" t="s">
        <v>4344</v>
      </c>
      <c r="B1088" t="s">
        <v>3176</v>
      </c>
      <c r="C1088" t="s">
        <v>1242</v>
      </c>
      <c r="D1088" s="12">
        <v>41947</v>
      </c>
      <c r="E1088" t="s">
        <v>3183</v>
      </c>
      <c r="F1088" s="39">
        <v>575</v>
      </c>
    </row>
    <row r="1089" spans="1:6" x14ac:dyDescent="0.25">
      <c r="A1089" t="s">
        <v>4344</v>
      </c>
      <c r="B1089" t="s">
        <v>3176</v>
      </c>
      <c r="C1089" t="s">
        <v>1242</v>
      </c>
      <c r="D1089" s="12">
        <v>41947</v>
      </c>
      <c r="E1089" t="s">
        <v>3178</v>
      </c>
      <c r="F1089" s="39">
        <v>24</v>
      </c>
    </row>
    <row r="1090" spans="1:6" x14ac:dyDescent="0.25">
      <c r="A1090" t="s">
        <v>4344</v>
      </c>
      <c r="B1090" t="s">
        <v>3176</v>
      </c>
      <c r="C1090" t="s">
        <v>1242</v>
      </c>
      <c r="D1090" s="12">
        <v>41947</v>
      </c>
      <c r="E1090" t="s">
        <v>3178</v>
      </c>
      <c r="F1090" s="39">
        <v>40</v>
      </c>
    </row>
    <row r="1091" spans="1:6" x14ac:dyDescent="0.25">
      <c r="A1091" t="s">
        <v>4344</v>
      </c>
      <c r="B1091" t="s">
        <v>3176</v>
      </c>
      <c r="C1091" t="s">
        <v>1242</v>
      </c>
      <c r="D1091" s="12">
        <v>41947</v>
      </c>
      <c r="E1091" t="s">
        <v>3179</v>
      </c>
      <c r="F1091" s="39">
        <v>129</v>
      </c>
    </row>
    <row r="1092" spans="1:6" x14ac:dyDescent="0.25">
      <c r="A1092" t="s">
        <v>4344</v>
      </c>
      <c r="B1092" t="s">
        <v>3176</v>
      </c>
      <c r="C1092" t="s">
        <v>1242</v>
      </c>
      <c r="D1092" s="12">
        <v>41948</v>
      </c>
      <c r="E1092" t="s">
        <v>3178</v>
      </c>
      <c r="F1092" s="39">
        <v>40</v>
      </c>
    </row>
    <row r="1093" spans="1:6" x14ac:dyDescent="0.25">
      <c r="A1093" t="s">
        <v>4344</v>
      </c>
      <c r="B1093" t="s">
        <v>3176</v>
      </c>
      <c r="C1093" t="s">
        <v>1170</v>
      </c>
      <c r="D1093" s="12" t="s">
        <v>4012</v>
      </c>
      <c r="E1093" t="s">
        <v>2029</v>
      </c>
      <c r="F1093" s="39">
        <v>19</v>
      </c>
    </row>
    <row r="1094" spans="1:6" x14ac:dyDescent="0.25">
      <c r="A1094" t="s">
        <v>4344</v>
      </c>
      <c r="B1094" t="s">
        <v>3176</v>
      </c>
      <c r="C1094" t="s">
        <v>1216</v>
      </c>
      <c r="D1094" s="12" t="s">
        <v>4013</v>
      </c>
      <c r="E1094" t="s">
        <v>3183</v>
      </c>
      <c r="F1094" s="39">
        <v>47</v>
      </c>
    </row>
    <row r="1095" spans="1:6" x14ac:dyDescent="0.25">
      <c r="A1095" t="s">
        <v>4344</v>
      </c>
      <c r="B1095" t="s">
        <v>3176</v>
      </c>
      <c r="C1095" t="s">
        <v>1216</v>
      </c>
      <c r="D1095" s="12" t="s">
        <v>4013</v>
      </c>
      <c r="E1095" t="s">
        <v>3178</v>
      </c>
      <c r="F1095" s="39">
        <v>50</v>
      </c>
    </row>
    <row r="1096" spans="1:6" x14ac:dyDescent="0.25">
      <c r="A1096" t="s">
        <v>4344</v>
      </c>
      <c r="B1096" t="s">
        <v>3176</v>
      </c>
      <c r="C1096" t="s">
        <v>1216</v>
      </c>
      <c r="D1096" s="12" t="s">
        <v>4013</v>
      </c>
      <c r="E1096" t="s">
        <v>3183</v>
      </c>
      <c r="F1096" s="39">
        <v>21</v>
      </c>
    </row>
    <row r="1097" spans="1:6" x14ac:dyDescent="0.25">
      <c r="A1097" t="s">
        <v>4344</v>
      </c>
      <c r="B1097" t="s">
        <v>3176</v>
      </c>
      <c r="C1097" t="s">
        <v>1216</v>
      </c>
      <c r="D1097" s="12" t="s">
        <v>4013</v>
      </c>
      <c r="E1097" t="s">
        <v>3183</v>
      </c>
      <c r="F1097" s="39">
        <v>21</v>
      </c>
    </row>
    <row r="1098" spans="1:6" x14ac:dyDescent="0.25">
      <c r="A1098" t="s">
        <v>4344</v>
      </c>
      <c r="B1098" t="s">
        <v>3176</v>
      </c>
      <c r="C1098" t="s">
        <v>1216</v>
      </c>
      <c r="D1098" s="12" t="s">
        <v>4013</v>
      </c>
      <c r="E1098" t="s">
        <v>3183</v>
      </c>
      <c r="F1098" s="39">
        <v>193</v>
      </c>
    </row>
    <row r="1099" spans="1:6" x14ac:dyDescent="0.25">
      <c r="A1099" t="s">
        <v>4344</v>
      </c>
      <c r="B1099" t="s">
        <v>3176</v>
      </c>
      <c r="C1099" t="s">
        <v>1216</v>
      </c>
      <c r="D1099" s="12" t="s">
        <v>4013</v>
      </c>
      <c r="E1099" t="s">
        <v>3178</v>
      </c>
      <c r="F1099" s="39">
        <v>50</v>
      </c>
    </row>
    <row r="1100" spans="1:6" x14ac:dyDescent="0.25">
      <c r="A1100" t="s">
        <v>4344</v>
      </c>
      <c r="B1100" t="s">
        <v>3176</v>
      </c>
      <c r="C1100" t="s">
        <v>1216</v>
      </c>
      <c r="D1100" s="12" t="s">
        <v>4013</v>
      </c>
      <c r="E1100" t="s">
        <v>3183</v>
      </c>
      <c r="F1100" s="39">
        <v>110</v>
      </c>
    </row>
    <row r="1101" spans="1:6" x14ac:dyDescent="0.25">
      <c r="A1101" t="s">
        <v>4344</v>
      </c>
      <c r="B1101" t="s">
        <v>3176</v>
      </c>
      <c r="C1101" t="s">
        <v>812</v>
      </c>
      <c r="D1101" s="12">
        <v>41982</v>
      </c>
      <c r="E1101" t="s">
        <v>2029</v>
      </c>
      <c r="F1101" s="39">
        <v>12</v>
      </c>
    </row>
    <row r="1102" spans="1:6" x14ac:dyDescent="0.25">
      <c r="A1102" t="s">
        <v>4344</v>
      </c>
      <c r="B1102" t="s">
        <v>3176</v>
      </c>
      <c r="C1102" t="s">
        <v>1108</v>
      </c>
      <c r="D1102" s="12">
        <v>42067</v>
      </c>
      <c r="E1102" t="s">
        <v>2104</v>
      </c>
      <c r="F1102" s="39">
        <v>540</v>
      </c>
    </row>
    <row r="1103" spans="1:6" x14ac:dyDescent="0.25">
      <c r="A1103" t="s">
        <v>4344</v>
      </c>
      <c r="B1103" t="s">
        <v>3176</v>
      </c>
      <c r="C1103" t="s">
        <v>1216</v>
      </c>
      <c r="D1103" s="12">
        <v>42103</v>
      </c>
      <c r="E1103" t="s">
        <v>3178</v>
      </c>
      <c r="F1103" s="39">
        <v>56</v>
      </c>
    </row>
    <row r="1104" spans="1:6" x14ac:dyDescent="0.25">
      <c r="A1104" t="s">
        <v>4344</v>
      </c>
      <c r="B1104" t="s">
        <v>3176</v>
      </c>
      <c r="C1104" t="s">
        <v>1216</v>
      </c>
      <c r="D1104" s="12">
        <v>42103</v>
      </c>
      <c r="E1104" t="s">
        <v>3178</v>
      </c>
      <c r="F1104" s="39">
        <v>56</v>
      </c>
    </row>
    <row r="1105" spans="1:6" x14ac:dyDescent="0.25">
      <c r="A1105" t="s">
        <v>4344</v>
      </c>
      <c r="B1105" t="s">
        <v>3176</v>
      </c>
      <c r="C1105" t="s">
        <v>1513</v>
      </c>
      <c r="D1105" s="12" t="s">
        <v>4014</v>
      </c>
      <c r="E1105" t="s">
        <v>2047</v>
      </c>
      <c r="F1105" s="39">
        <v>84</v>
      </c>
    </row>
    <row r="1106" spans="1:6" x14ac:dyDescent="0.25">
      <c r="A1106" t="s">
        <v>4344</v>
      </c>
      <c r="B1106" t="s">
        <v>3176</v>
      </c>
      <c r="C1106" t="s">
        <v>1513</v>
      </c>
      <c r="D1106" s="12" t="s">
        <v>4014</v>
      </c>
      <c r="E1106" t="s">
        <v>3177</v>
      </c>
      <c r="F1106" s="39">
        <v>395</v>
      </c>
    </row>
    <row r="1107" spans="1:6" x14ac:dyDescent="0.25">
      <c r="A1107" t="s">
        <v>4344</v>
      </c>
      <c r="B1107" t="s">
        <v>3176</v>
      </c>
      <c r="C1107" t="s">
        <v>1513</v>
      </c>
      <c r="D1107" s="12" t="s">
        <v>4014</v>
      </c>
      <c r="E1107" t="s">
        <v>3180</v>
      </c>
      <c r="F1107" s="39">
        <v>289</v>
      </c>
    </row>
    <row r="1108" spans="1:6" x14ac:dyDescent="0.25">
      <c r="A1108" t="s">
        <v>4344</v>
      </c>
      <c r="B1108" t="s">
        <v>3176</v>
      </c>
      <c r="C1108" t="s">
        <v>1513</v>
      </c>
      <c r="D1108" s="12" t="s">
        <v>4014</v>
      </c>
      <c r="E1108" t="s">
        <v>2052</v>
      </c>
      <c r="F1108" s="39">
        <v>2662</v>
      </c>
    </row>
    <row r="1109" spans="1:6" x14ac:dyDescent="0.25">
      <c r="A1109" t="s">
        <v>4344</v>
      </c>
      <c r="B1109" t="s">
        <v>3176</v>
      </c>
      <c r="C1109" t="s">
        <v>1513</v>
      </c>
      <c r="D1109" s="12" t="s">
        <v>4015</v>
      </c>
      <c r="E1109" t="s">
        <v>2047</v>
      </c>
      <c r="F1109" s="39">
        <v>62</v>
      </c>
    </row>
    <row r="1110" spans="1:6" x14ac:dyDescent="0.25">
      <c r="A1110" t="s">
        <v>4344</v>
      </c>
      <c r="B1110" t="s">
        <v>3176</v>
      </c>
      <c r="C1110" t="s">
        <v>1513</v>
      </c>
      <c r="D1110" s="12" t="s">
        <v>4015</v>
      </c>
      <c r="E1110" t="s">
        <v>3180</v>
      </c>
      <c r="F1110" s="39">
        <v>289</v>
      </c>
    </row>
    <row r="1111" spans="1:6" x14ac:dyDescent="0.25">
      <c r="A1111" t="s">
        <v>4344</v>
      </c>
      <c r="B1111" t="s">
        <v>3176</v>
      </c>
      <c r="C1111" t="s">
        <v>1513</v>
      </c>
      <c r="D1111" s="12" t="s">
        <v>4015</v>
      </c>
      <c r="E1111" t="s">
        <v>2052</v>
      </c>
      <c r="F1111" s="39">
        <v>40</v>
      </c>
    </row>
    <row r="1112" spans="1:6" x14ac:dyDescent="0.25">
      <c r="A1112" t="s">
        <v>4344</v>
      </c>
      <c r="B1112" t="s">
        <v>3176</v>
      </c>
      <c r="C1112" t="s">
        <v>1513</v>
      </c>
      <c r="D1112" s="12" t="s">
        <v>4016</v>
      </c>
      <c r="E1112" t="s">
        <v>3180</v>
      </c>
      <c r="F1112" s="39">
        <v>289</v>
      </c>
    </row>
    <row r="1113" spans="1:6" x14ac:dyDescent="0.25">
      <c r="A1113" t="s">
        <v>4344</v>
      </c>
      <c r="B1113" t="s">
        <v>3176</v>
      </c>
      <c r="C1113" t="s">
        <v>1513</v>
      </c>
      <c r="D1113" s="12" t="s">
        <v>4017</v>
      </c>
      <c r="E1113" t="s">
        <v>3180</v>
      </c>
      <c r="F1113" s="39">
        <v>289</v>
      </c>
    </row>
    <row r="1114" spans="1:6" x14ac:dyDescent="0.25">
      <c r="A1114" t="s">
        <v>4344</v>
      </c>
      <c r="B1114" t="s">
        <v>3176</v>
      </c>
      <c r="C1114" t="s">
        <v>1242</v>
      </c>
      <c r="D1114" s="12" t="s">
        <v>3733</v>
      </c>
      <c r="E1114" t="s">
        <v>3183</v>
      </c>
      <c r="F1114" s="39">
        <v>2191</v>
      </c>
    </row>
    <row r="1115" spans="1:6" x14ac:dyDescent="0.25">
      <c r="A1115" t="s">
        <v>4344</v>
      </c>
      <c r="B1115" t="s">
        <v>3176</v>
      </c>
      <c r="C1115" t="s">
        <v>1242</v>
      </c>
      <c r="D1115" s="12" t="s">
        <v>3733</v>
      </c>
      <c r="E1115" t="s">
        <v>3179</v>
      </c>
      <c r="F1115" s="39">
        <v>1808</v>
      </c>
    </row>
    <row r="1116" spans="1:6" x14ac:dyDescent="0.25">
      <c r="A1116" t="s">
        <v>4344</v>
      </c>
      <c r="B1116" t="s">
        <v>3176</v>
      </c>
      <c r="C1116" t="s">
        <v>1242</v>
      </c>
      <c r="D1116" s="12" t="s">
        <v>3733</v>
      </c>
      <c r="E1116" t="s">
        <v>3183</v>
      </c>
      <c r="F1116" s="39">
        <v>455</v>
      </c>
    </row>
    <row r="1117" spans="1:6" x14ac:dyDescent="0.25">
      <c r="A1117" t="s">
        <v>4344</v>
      </c>
      <c r="B1117" t="s">
        <v>3176</v>
      </c>
      <c r="C1117" t="s">
        <v>1242</v>
      </c>
      <c r="D1117" s="12" t="s">
        <v>3733</v>
      </c>
      <c r="E1117" t="s">
        <v>3183</v>
      </c>
      <c r="F1117" s="39">
        <v>455</v>
      </c>
    </row>
    <row r="1118" spans="1:6" x14ac:dyDescent="0.25">
      <c r="A1118" t="s">
        <v>4344</v>
      </c>
      <c r="B1118" t="s">
        <v>3176</v>
      </c>
      <c r="C1118" t="s">
        <v>1509</v>
      </c>
      <c r="D1118" s="12" t="s">
        <v>4018</v>
      </c>
      <c r="E1118" t="s">
        <v>3178</v>
      </c>
      <c r="F1118" s="39">
        <v>48</v>
      </c>
    </row>
    <row r="1119" spans="1:6" x14ac:dyDescent="0.25">
      <c r="A1119" t="s">
        <v>4344</v>
      </c>
      <c r="B1119" t="s">
        <v>3176</v>
      </c>
      <c r="C1119" t="s">
        <v>812</v>
      </c>
      <c r="D1119" s="12" t="s">
        <v>3920</v>
      </c>
      <c r="E1119" t="s">
        <v>2029</v>
      </c>
      <c r="F1119" s="39">
        <v>30</v>
      </c>
    </row>
    <row r="1120" spans="1:6" x14ac:dyDescent="0.25">
      <c r="A1120" t="s">
        <v>4344</v>
      </c>
      <c r="B1120" t="s">
        <v>3176</v>
      </c>
      <c r="C1120" t="s">
        <v>812</v>
      </c>
      <c r="D1120" s="12" t="s">
        <v>4019</v>
      </c>
      <c r="E1120" t="s">
        <v>2029</v>
      </c>
      <c r="F1120" s="39">
        <v>10</v>
      </c>
    </row>
    <row r="1121" spans="1:6" x14ac:dyDescent="0.25">
      <c r="A1121" t="s">
        <v>4344</v>
      </c>
      <c r="B1121" t="s">
        <v>3176</v>
      </c>
      <c r="C1121" t="s">
        <v>185</v>
      </c>
      <c r="D1121" s="12" t="s">
        <v>3805</v>
      </c>
      <c r="E1121" t="s">
        <v>2052</v>
      </c>
      <c r="F1121" s="39">
        <v>804</v>
      </c>
    </row>
    <row r="1122" spans="1:6" x14ac:dyDescent="0.25">
      <c r="A1122" t="s">
        <v>4344</v>
      </c>
      <c r="B1122" t="s">
        <v>3176</v>
      </c>
      <c r="C1122" t="s">
        <v>185</v>
      </c>
      <c r="D1122" s="12" t="s">
        <v>3805</v>
      </c>
      <c r="E1122" t="s">
        <v>2047</v>
      </c>
      <c r="F1122" s="39">
        <v>57</v>
      </c>
    </row>
    <row r="1123" spans="1:6" x14ac:dyDescent="0.25">
      <c r="A1123" t="s">
        <v>4344</v>
      </c>
      <c r="B1123" t="s">
        <v>3176</v>
      </c>
      <c r="C1123" t="s">
        <v>185</v>
      </c>
      <c r="D1123" s="12" t="s">
        <v>3805</v>
      </c>
      <c r="E1123" t="s">
        <v>3297</v>
      </c>
      <c r="F1123" s="39">
        <v>999</v>
      </c>
    </row>
    <row r="1124" spans="1:6" x14ac:dyDescent="0.25">
      <c r="A1124" t="s">
        <v>4344</v>
      </c>
      <c r="B1124" t="s">
        <v>3176</v>
      </c>
      <c r="C1124" t="s">
        <v>185</v>
      </c>
      <c r="D1124" s="12" t="s">
        <v>3805</v>
      </c>
      <c r="E1124" t="s">
        <v>2040</v>
      </c>
      <c r="F1124" s="39">
        <v>249</v>
      </c>
    </row>
    <row r="1125" spans="1:6" x14ac:dyDescent="0.25">
      <c r="A1125" t="s">
        <v>4344</v>
      </c>
      <c r="B1125" t="s">
        <v>3176</v>
      </c>
      <c r="C1125" t="s">
        <v>185</v>
      </c>
      <c r="D1125" s="12" t="s">
        <v>3782</v>
      </c>
      <c r="E1125" t="s">
        <v>2040</v>
      </c>
      <c r="F1125" s="39">
        <v>249</v>
      </c>
    </row>
    <row r="1126" spans="1:6" x14ac:dyDescent="0.25">
      <c r="A1126" t="s">
        <v>4344</v>
      </c>
      <c r="B1126" t="s">
        <v>3176</v>
      </c>
      <c r="C1126" t="s">
        <v>185</v>
      </c>
      <c r="D1126" s="12" t="s">
        <v>3806</v>
      </c>
      <c r="E1126" t="s">
        <v>2040</v>
      </c>
      <c r="F1126" s="39">
        <v>249</v>
      </c>
    </row>
    <row r="1127" spans="1:6" x14ac:dyDescent="0.25">
      <c r="A1127" t="s">
        <v>4344</v>
      </c>
      <c r="B1127" t="s">
        <v>3176</v>
      </c>
      <c r="C1127" t="s">
        <v>1242</v>
      </c>
      <c r="D1127" s="12">
        <v>42286</v>
      </c>
      <c r="E1127" t="s">
        <v>3178</v>
      </c>
      <c r="F1127" s="39">
        <v>10</v>
      </c>
    </row>
    <row r="1128" spans="1:6" x14ac:dyDescent="0.25">
      <c r="A1128" t="s">
        <v>4344</v>
      </c>
      <c r="B1128" t="s">
        <v>3176</v>
      </c>
      <c r="C1128" t="s">
        <v>1242</v>
      </c>
      <c r="D1128" s="12">
        <v>42286</v>
      </c>
      <c r="E1128" t="s">
        <v>3178</v>
      </c>
      <c r="F1128" s="39">
        <v>19</v>
      </c>
    </row>
    <row r="1129" spans="1:6" x14ac:dyDescent="0.25">
      <c r="A1129" t="s">
        <v>4344</v>
      </c>
      <c r="B1129" t="s">
        <v>3176</v>
      </c>
      <c r="C1129" t="s">
        <v>812</v>
      </c>
      <c r="D1129" s="12" t="s">
        <v>4020</v>
      </c>
      <c r="E1129" t="s">
        <v>2029</v>
      </c>
      <c r="F1129" s="39">
        <v>18</v>
      </c>
    </row>
    <row r="1130" spans="1:6" x14ac:dyDescent="0.25">
      <c r="A1130" t="s">
        <v>4344</v>
      </c>
      <c r="B1130" t="s">
        <v>3176</v>
      </c>
      <c r="C1130" t="s">
        <v>1216</v>
      </c>
      <c r="D1130" s="12" t="s">
        <v>3904</v>
      </c>
      <c r="E1130" t="s">
        <v>3178</v>
      </c>
      <c r="F1130" s="39">
        <v>60</v>
      </c>
    </row>
    <row r="1131" spans="1:6" x14ac:dyDescent="0.25">
      <c r="A1131" t="s">
        <v>4344</v>
      </c>
      <c r="B1131" t="s">
        <v>3176</v>
      </c>
      <c r="C1131" t="s">
        <v>1216</v>
      </c>
      <c r="D1131" s="12" t="s">
        <v>3904</v>
      </c>
      <c r="E1131" t="s">
        <v>3178</v>
      </c>
      <c r="F1131" s="39">
        <v>60</v>
      </c>
    </row>
    <row r="1132" spans="1:6" x14ac:dyDescent="0.25">
      <c r="A1132" t="s">
        <v>4344</v>
      </c>
      <c r="B1132" t="s">
        <v>3176</v>
      </c>
      <c r="C1132" t="s">
        <v>326</v>
      </c>
      <c r="D1132" s="12" t="s">
        <v>4021</v>
      </c>
      <c r="E1132" t="s">
        <v>2047</v>
      </c>
      <c r="F1132" s="39">
        <v>38</v>
      </c>
    </row>
    <row r="1133" spans="1:6" x14ac:dyDescent="0.25">
      <c r="A1133" t="s">
        <v>4344</v>
      </c>
      <c r="B1133" t="s">
        <v>3176</v>
      </c>
      <c r="C1133" t="s">
        <v>326</v>
      </c>
      <c r="D1133" s="12" t="s">
        <v>4021</v>
      </c>
      <c r="E1133" t="s">
        <v>2052</v>
      </c>
      <c r="F1133" s="39">
        <v>18</v>
      </c>
    </row>
    <row r="1134" spans="1:6" x14ac:dyDescent="0.25">
      <c r="A1134" t="s">
        <v>4344</v>
      </c>
      <c r="B1134" t="s">
        <v>3176</v>
      </c>
      <c r="C1134" t="s">
        <v>326</v>
      </c>
      <c r="D1134" s="12" t="s">
        <v>3808</v>
      </c>
      <c r="E1134" t="s">
        <v>2052</v>
      </c>
      <c r="F1134" s="39">
        <v>18</v>
      </c>
    </row>
    <row r="1135" spans="1:6" x14ac:dyDescent="0.25">
      <c r="A1135" t="s">
        <v>4344</v>
      </c>
      <c r="B1135" t="s">
        <v>3176</v>
      </c>
      <c r="C1135" t="s">
        <v>1513</v>
      </c>
      <c r="D1135" s="12" t="s">
        <v>4022</v>
      </c>
      <c r="E1135" t="s">
        <v>2047</v>
      </c>
      <c r="F1135" s="39">
        <v>23</v>
      </c>
    </row>
    <row r="1136" spans="1:6" x14ac:dyDescent="0.25">
      <c r="A1136" t="s">
        <v>4344</v>
      </c>
      <c r="B1136" t="s">
        <v>3176</v>
      </c>
      <c r="C1136" t="s">
        <v>185</v>
      </c>
      <c r="D1136" s="12">
        <v>42377</v>
      </c>
      <c r="E1136" t="s">
        <v>2047</v>
      </c>
      <c r="F1136" s="39">
        <v>22</v>
      </c>
    </row>
    <row r="1137" spans="1:6" x14ac:dyDescent="0.25">
      <c r="A1137" t="s">
        <v>4344</v>
      </c>
      <c r="B1137" t="s">
        <v>3176</v>
      </c>
      <c r="C1137" t="s">
        <v>326</v>
      </c>
      <c r="D1137" s="12">
        <v>42404</v>
      </c>
      <c r="E1137" t="s">
        <v>2052</v>
      </c>
      <c r="F1137" s="39">
        <v>124</v>
      </c>
    </row>
    <row r="1138" spans="1:6" x14ac:dyDescent="0.25">
      <c r="A1138" t="s">
        <v>4344</v>
      </c>
      <c r="B1138" t="s">
        <v>3176</v>
      </c>
      <c r="C1138" t="s">
        <v>326</v>
      </c>
      <c r="D1138" s="12">
        <v>42404</v>
      </c>
      <c r="E1138" t="s">
        <v>2898</v>
      </c>
      <c r="F1138" s="39">
        <v>415</v>
      </c>
    </row>
    <row r="1139" spans="1:6" x14ac:dyDescent="0.25">
      <c r="A1139" t="s">
        <v>4344</v>
      </c>
      <c r="B1139" t="s">
        <v>3176</v>
      </c>
      <c r="C1139" t="s">
        <v>326</v>
      </c>
      <c r="D1139" s="12">
        <v>42404</v>
      </c>
      <c r="E1139" t="s">
        <v>2052</v>
      </c>
      <c r="F1139" s="39">
        <v>744</v>
      </c>
    </row>
    <row r="1140" spans="1:6" x14ac:dyDescent="0.25">
      <c r="A1140" t="s">
        <v>4344</v>
      </c>
      <c r="B1140" t="s">
        <v>3176</v>
      </c>
      <c r="C1140" t="s">
        <v>185</v>
      </c>
      <c r="D1140" s="12">
        <v>42412</v>
      </c>
      <c r="E1140" t="s">
        <v>2047</v>
      </c>
      <c r="F1140" s="39">
        <v>25</v>
      </c>
    </row>
    <row r="1141" spans="1:6" x14ac:dyDescent="0.25">
      <c r="A1141" t="s">
        <v>4344</v>
      </c>
      <c r="B1141" t="s">
        <v>3176</v>
      </c>
      <c r="C1141" t="s">
        <v>1248</v>
      </c>
      <c r="D1141" s="12">
        <v>42436</v>
      </c>
      <c r="E1141" t="s">
        <v>2047</v>
      </c>
      <c r="F1141" s="39">
        <v>52</v>
      </c>
    </row>
    <row r="1142" spans="1:6" x14ac:dyDescent="0.25">
      <c r="A1142" t="s">
        <v>4344</v>
      </c>
      <c r="B1142" t="s">
        <v>3176</v>
      </c>
      <c r="C1142" t="s">
        <v>185</v>
      </c>
      <c r="D1142" s="12" t="s">
        <v>4023</v>
      </c>
      <c r="E1142" t="s">
        <v>2047</v>
      </c>
      <c r="F1142" s="39">
        <v>25</v>
      </c>
    </row>
    <row r="1143" spans="1:6" x14ac:dyDescent="0.25">
      <c r="A1143" t="s">
        <v>4344</v>
      </c>
      <c r="B1143" t="s">
        <v>3176</v>
      </c>
      <c r="C1143" t="s">
        <v>1242</v>
      </c>
      <c r="D1143" s="12" t="s">
        <v>4024</v>
      </c>
      <c r="E1143" t="s">
        <v>3178</v>
      </c>
      <c r="F1143" s="39">
        <v>17</v>
      </c>
    </row>
    <row r="1144" spans="1:6" x14ac:dyDescent="0.25">
      <c r="A1144" t="s">
        <v>4344</v>
      </c>
      <c r="B1144" t="s">
        <v>3176</v>
      </c>
      <c r="C1144" t="s">
        <v>1242</v>
      </c>
      <c r="D1144" s="12">
        <v>42471</v>
      </c>
      <c r="E1144" t="s">
        <v>3178</v>
      </c>
      <c r="F1144" s="39">
        <v>19</v>
      </c>
    </row>
    <row r="1145" spans="1:6" x14ac:dyDescent="0.25">
      <c r="A1145" t="s">
        <v>4344</v>
      </c>
      <c r="B1145" t="s">
        <v>3176</v>
      </c>
      <c r="C1145" t="s">
        <v>812</v>
      </c>
      <c r="D1145" s="12">
        <v>42502</v>
      </c>
      <c r="E1145" t="s">
        <v>2029</v>
      </c>
      <c r="F1145" s="39">
        <v>11</v>
      </c>
    </row>
    <row r="1146" spans="1:6" x14ac:dyDescent="0.25">
      <c r="A1146" t="s">
        <v>4344</v>
      </c>
      <c r="B1146" t="s">
        <v>3176</v>
      </c>
      <c r="C1146" t="s">
        <v>812</v>
      </c>
      <c r="D1146" s="12" t="s">
        <v>3861</v>
      </c>
      <c r="E1146" t="s">
        <v>2029</v>
      </c>
      <c r="F1146" s="39">
        <v>32</v>
      </c>
    </row>
    <row r="1147" spans="1:6" x14ac:dyDescent="0.25">
      <c r="A1147" t="s">
        <v>4344</v>
      </c>
      <c r="B1147" t="s">
        <v>3176</v>
      </c>
      <c r="C1147" t="s">
        <v>1242</v>
      </c>
      <c r="D1147" s="12">
        <v>42523</v>
      </c>
      <c r="E1147" t="s">
        <v>3178</v>
      </c>
      <c r="F1147" s="39">
        <v>60</v>
      </c>
    </row>
    <row r="1148" spans="1:6" x14ac:dyDescent="0.25">
      <c r="A1148" t="s">
        <v>4344</v>
      </c>
      <c r="B1148" t="s">
        <v>3176</v>
      </c>
      <c r="C1148" t="s">
        <v>1242</v>
      </c>
      <c r="D1148" s="12">
        <v>42523</v>
      </c>
      <c r="E1148" t="s">
        <v>3179</v>
      </c>
      <c r="F1148" s="39">
        <v>1210</v>
      </c>
    </row>
    <row r="1149" spans="1:6" x14ac:dyDescent="0.25">
      <c r="A1149" t="s">
        <v>4344</v>
      </c>
      <c r="B1149" t="s">
        <v>3176</v>
      </c>
      <c r="C1149" t="s">
        <v>1242</v>
      </c>
      <c r="D1149" s="12">
        <v>42523</v>
      </c>
      <c r="E1149" t="s">
        <v>2045</v>
      </c>
      <c r="F1149" s="39">
        <v>1204</v>
      </c>
    </row>
    <row r="1150" spans="1:6" x14ac:dyDescent="0.25">
      <c r="A1150" t="s">
        <v>4344</v>
      </c>
      <c r="B1150" t="s">
        <v>3176</v>
      </c>
      <c r="C1150" t="s">
        <v>1242</v>
      </c>
      <c r="D1150" s="12">
        <v>42523</v>
      </c>
      <c r="E1150" t="s">
        <v>3183</v>
      </c>
      <c r="F1150" s="39">
        <v>166</v>
      </c>
    </row>
    <row r="1151" spans="1:6" x14ac:dyDescent="0.25">
      <c r="A1151" t="s">
        <v>4344</v>
      </c>
      <c r="B1151" t="s">
        <v>3176</v>
      </c>
      <c r="C1151" t="s">
        <v>1242</v>
      </c>
      <c r="D1151" s="12">
        <v>42523</v>
      </c>
      <c r="E1151" t="s">
        <v>3183</v>
      </c>
      <c r="F1151" s="39">
        <v>7732</v>
      </c>
    </row>
    <row r="1152" spans="1:6" x14ac:dyDescent="0.25">
      <c r="A1152" t="s">
        <v>4344</v>
      </c>
      <c r="B1152" t="s">
        <v>3176</v>
      </c>
      <c r="C1152" t="s">
        <v>1242</v>
      </c>
      <c r="D1152" s="12">
        <v>42524</v>
      </c>
      <c r="E1152" t="s">
        <v>3178</v>
      </c>
      <c r="F1152" s="39">
        <v>60</v>
      </c>
    </row>
    <row r="1153" spans="1:6" x14ac:dyDescent="0.25">
      <c r="A1153" t="s">
        <v>4344</v>
      </c>
      <c r="B1153" t="s">
        <v>3176</v>
      </c>
      <c r="C1153" t="s">
        <v>1242</v>
      </c>
      <c r="D1153" s="12">
        <v>42524</v>
      </c>
      <c r="E1153" t="s">
        <v>3178</v>
      </c>
      <c r="F1153" s="39">
        <v>12</v>
      </c>
    </row>
    <row r="1154" spans="1:6" x14ac:dyDescent="0.25">
      <c r="A1154" t="s">
        <v>4344</v>
      </c>
      <c r="B1154" t="s">
        <v>3176</v>
      </c>
      <c r="C1154" t="s">
        <v>1242</v>
      </c>
      <c r="D1154" s="12">
        <v>42525</v>
      </c>
      <c r="E1154" t="s">
        <v>3178</v>
      </c>
      <c r="F1154" s="39">
        <v>60</v>
      </c>
    </row>
    <row r="1155" spans="1:6" x14ac:dyDescent="0.25">
      <c r="A1155" t="s">
        <v>4344</v>
      </c>
      <c r="B1155" t="s">
        <v>3176</v>
      </c>
      <c r="C1155" t="s">
        <v>1242</v>
      </c>
      <c r="D1155" s="12">
        <v>42527</v>
      </c>
      <c r="E1155" t="s">
        <v>3178</v>
      </c>
      <c r="F1155" s="39">
        <v>60</v>
      </c>
    </row>
    <row r="1156" spans="1:6" x14ac:dyDescent="0.25">
      <c r="A1156" t="s">
        <v>4344</v>
      </c>
      <c r="B1156" t="s">
        <v>3176</v>
      </c>
      <c r="C1156" t="s">
        <v>812</v>
      </c>
      <c r="D1156" s="12" t="s">
        <v>3977</v>
      </c>
      <c r="E1156" t="s">
        <v>2029</v>
      </c>
      <c r="F1156" s="39">
        <v>34</v>
      </c>
    </row>
    <row r="1157" spans="1:6" x14ac:dyDescent="0.25">
      <c r="A1157" t="s">
        <v>4344</v>
      </c>
      <c r="B1157" t="s">
        <v>3176</v>
      </c>
      <c r="C1157" t="s">
        <v>185</v>
      </c>
      <c r="D1157" s="12" t="s">
        <v>3905</v>
      </c>
      <c r="E1157" t="s">
        <v>2047</v>
      </c>
      <c r="F1157" s="39">
        <v>25</v>
      </c>
    </row>
    <row r="1158" spans="1:6" x14ac:dyDescent="0.25">
      <c r="A1158" t="s">
        <v>4344</v>
      </c>
      <c r="B1158" t="s">
        <v>3176</v>
      </c>
      <c r="C1158" t="s">
        <v>185</v>
      </c>
      <c r="D1158" s="12" t="s">
        <v>3851</v>
      </c>
      <c r="E1158" t="s">
        <v>2047</v>
      </c>
      <c r="F1158" s="39">
        <v>25</v>
      </c>
    </row>
    <row r="1159" spans="1:6" x14ac:dyDescent="0.25">
      <c r="A1159" t="s">
        <v>4344</v>
      </c>
      <c r="B1159" t="s">
        <v>3176</v>
      </c>
      <c r="C1159" t="s">
        <v>185</v>
      </c>
      <c r="D1159" s="12">
        <v>42552</v>
      </c>
      <c r="E1159" t="s">
        <v>2047</v>
      </c>
      <c r="F1159" s="39">
        <v>19</v>
      </c>
    </row>
    <row r="1160" spans="1:6" x14ac:dyDescent="0.25">
      <c r="A1160" t="s">
        <v>4344</v>
      </c>
      <c r="B1160" t="s">
        <v>3176</v>
      </c>
      <c r="C1160" t="s">
        <v>1242</v>
      </c>
      <c r="D1160" s="12" t="s">
        <v>4025</v>
      </c>
      <c r="E1160" t="s">
        <v>2671</v>
      </c>
      <c r="F1160" s="39">
        <v>2000</v>
      </c>
    </row>
    <row r="1161" spans="1:6" x14ac:dyDescent="0.25">
      <c r="A1161" t="s">
        <v>4344</v>
      </c>
      <c r="B1161" t="s">
        <v>3176</v>
      </c>
      <c r="C1161" t="s">
        <v>185</v>
      </c>
      <c r="D1161" s="12" t="s">
        <v>4026</v>
      </c>
      <c r="E1161" t="s">
        <v>2047</v>
      </c>
      <c r="F1161" s="39">
        <v>25</v>
      </c>
    </row>
    <row r="1162" spans="1:6" x14ac:dyDescent="0.25">
      <c r="A1162" t="s">
        <v>4344</v>
      </c>
      <c r="B1162" t="s">
        <v>3176</v>
      </c>
      <c r="C1162" t="s">
        <v>185</v>
      </c>
      <c r="D1162" s="12">
        <v>42615</v>
      </c>
      <c r="E1162" t="s">
        <v>2047</v>
      </c>
      <c r="F1162" s="39">
        <v>25</v>
      </c>
    </row>
    <row r="1163" spans="1:6" x14ac:dyDescent="0.25">
      <c r="A1163" t="s">
        <v>4344</v>
      </c>
      <c r="B1163" t="s">
        <v>3176</v>
      </c>
      <c r="C1163" t="s">
        <v>326</v>
      </c>
      <c r="D1163" s="12" t="s">
        <v>4027</v>
      </c>
      <c r="E1163" t="s">
        <v>2047</v>
      </c>
      <c r="F1163" s="39">
        <v>45</v>
      </c>
    </row>
    <row r="1164" spans="1:6" x14ac:dyDescent="0.25">
      <c r="A1164" t="s">
        <v>4344</v>
      </c>
      <c r="B1164" t="s">
        <v>3176</v>
      </c>
      <c r="C1164" t="s">
        <v>1098</v>
      </c>
      <c r="D1164" s="12" t="s">
        <v>3982</v>
      </c>
      <c r="E1164" t="s">
        <v>2047</v>
      </c>
      <c r="F1164" s="39">
        <v>60</v>
      </c>
    </row>
    <row r="1165" spans="1:6" x14ac:dyDescent="0.25">
      <c r="A1165" t="s">
        <v>4344</v>
      </c>
      <c r="B1165" t="s">
        <v>3176</v>
      </c>
      <c r="C1165" t="s">
        <v>121</v>
      </c>
      <c r="D1165" s="12">
        <v>42648</v>
      </c>
      <c r="E1165" t="s">
        <v>2050</v>
      </c>
      <c r="F1165" s="39">
        <v>54</v>
      </c>
    </row>
    <row r="1166" spans="1:6" x14ac:dyDescent="0.25">
      <c r="A1166" t="s">
        <v>4344</v>
      </c>
      <c r="B1166" t="s">
        <v>3176</v>
      </c>
      <c r="C1166" t="s">
        <v>121</v>
      </c>
      <c r="D1166" s="12">
        <v>42649</v>
      </c>
      <c r="E1166" t="s">
        <v>2050</v>
      </c>
      <c r="F1166" s="39">
        <v>56</v>
      </c>
    </row>
    <row r="1167" spans="1:6" x14ac:dyDescent="0.25">
      <c r="A1167" t="s">
        <v>4344</v>
      </c>
      <c r="B1167" t="s">
        <v>3176</v>
      </c>
      <c r="C1167" t="s">
        <v>326</v>
      </c>
      <c r="D1167" s="12">
        <v>42649</v>
      </c>
      <c r="E1167" t="s">
        <v>2040</v>
      </c>
      <c r="F1167" s="39">
        <v>191</v>
      </c>
    </row>
    <row r="1168" spans="1:6" x14ac:dyDescent="0.25">
      <c r="A1168" t="s">
        <v>4344</v>
      </c>
      <c r="B1168" t="s">
        <v>3176</v>
      </c>
      <c r="C1168" t="s">
        <v>326</v>
      </c>
      <c r="D1168" s="12">
        <v>42650</v>
      </c>
      <c r="E1168" t="s">
        <v>2052</v>
      </c>
      <c r="F1168" s="39">
        <v>733</v>
      </c>
    </row>
    <row r="1169" spans="1:6" x14ac:dyDescent="0.25">
      <c r="A1169" t="s">
        <v>4344</v>
      </c>
      <c r="B1169" t="s">
        <v>3176</v>
      </c>
      <c r="C1169" t="s">
        <v>326</v>
      </c>
      <c r="D1169" s="12">
        <v>42650</v>
      </c>
      <c r="E1169" t="s">
        <v>2040</v>
      </c>
      <c r="F1169" s="39">
        <v>191</v>
      </c>
    </row>
    <row r="1170" spans="1:6" x14ac:dyDescent="0.25">
      <c r="A1170" t="s">
        <v>4344</v>
      </c>
      <c r="B1170" t="s">
        <v>3176</v>
      </c>
      <c r="C1170" t="s">
        <v>326</v>
      </c>
      <c r="D1170" s="12">
        <v>42650</v>
      </c>
      <c r="E1170" t="s">
        <v>2898</v>
      </c>
      <c r="F1170" s="39">
        <v>720</v>
      </c>
    </row>
    <row r="1171" spans="1:6" x14ac:dyDescent="0.25">
      <c r="A1171" t="s">
        <v>4344</v>
      </c>
      <c r="B1171" t="s">
        <v>3176</v>
      </c>
      <c r="C1171" t="s">
        <v>326</v>
      </c>
      <c r="D1171" s="12">
        <v>42651</v>
      </c>
      <c r="E1171" t="s">
        <v>2040</v>
      </c>
      <c r="F1171" s="39">
        <v>191</v>
      </c>
    </row>
    <row r="1172" spans="1:6" x14ac:dyDescent="0.25">
      <c r="A1172" t="s">
        <v>4344</v>
      </c>
      <c r="B1172" t="s">
        <v>3176</v>
      </c>
      <c r="C1172" t="s">
        <v>326</v>
      </c>
      <c r="D1172" s="12">
        <v>42652</v>
      </c>
      <c r="E1172" t="s">
        <v>2040</v>
      </c>
      <c r="F1172" s="39">
        <v>191</v>
      </c>
    </row>
    <row r="1173" spans="1:6" x14ac:dyDescent="0.25">
      <c r="A1173" t="s">
        <v>4344</v>
      </c>
      <c r="B1173" t="s">
        <v>3176</v>
      </c>
      <c r="C1173" t="s">
        <v>1242</v>
      </c>
      <c r="D1173" s="12" t="s">
        <v>3906</v>
      </c>
      <c r="E1173" t="s">
        <v>3178</v>
      </c>
      <c r="F1173" s="39">
        <v>51</v>
      </c>
    </row>
    <row r="1174" spans="1:6" x14ac:dyDescent="0.25">
      <c r="A1174" t="s">
        <v>4344</v>
      </c>
      <c r="B1174" t="s">
        <v>3176</v>
      </c>
      <c r="C1174" t="s">
        <v>1242</v>
      </c>
      <c r="D1174" s="12" t="s">
        <v>4028</v>
      </c>
      <c r="E1174" t="s">
        <v>3179</v>
      </c>
      <c r="F1174" s="39">
        <v>152</v>
      </c>
    </row>
    <row r="1175" spans="1:6" x14ac:dyDescent="0.25">
      <c r="A1175" t="s">
        <v>4344</v>
      </c>
      <c r="B1175" t="s">
        <v>3176</v>
      </c>
      <c r="C1175" t="s">
        <v>1242</v>
      </c>
      <c r="D1175" s="12" t="s">
        <v>4028</v>
      </c>
      <c r="E1175" t="s">
        <v>3178</v>
      </c>
      <c r="F1175" s="39">
        <v>20</v>
      </c>
    </row>
    <row r="1176" spans="1:6" x14ac:dyDescent="0.25">
      <c r="A1176" t="s">
        <v>4344</v>
      </c>
      <c r="B1176" t="s">
        <v>3176</v>
      </c>
      <c r="C1176" t="s">
        <v>1242</v>
      </c>
      <c r="D1176" s="12" t="s">
        <v>4028</v>
      </c>
      <c r="E1176" t="s">
        <v>3178</v>
      </c>
      <c r="F1176" s="39">
        <v>10</v>
      </c>
    </row>
    <row r="1177" spans="1:6" x14ac:dyDescent="0.25">
      <c r="A1177" t="s">
        <v>4344</v>
      </c>
      <c r="B1177" t="s">
        <v>3176</v>
      </c>
      <c r="C1177" t="s">
        <v>1242</v>
      </c>
      <c r="D1177" s="12" t="s">
        <v>4028</v>
      </c>
      <c r="E1177" t="s">
        <v>3178</v>
      </c>
      <c r="F1177" s="39">
        <v>10</v>
      </c>
    </row>
    <row r="1178" spans="1:6" x14ac:dyDescent="0.25">
      <c r="A1178" t="s">
        <v>4344</v>
      </c>
      <c r="B1178" t="s">
        <v>3176</v>
      </c>
      <c r="C1178" t="s">
        <v>1242</v>
      </c>
      <c r="D1178" s="12" t="s">
        <v>4028</v>
      </c>
      <c r="E1178" t="s">
        <v>3178</v>
      </c>
      <c r="F1178" s="39">
        <v>61</v>
      </c>
    </row>
    <row r="1179" spans="1:6" x14ac:dyDescent="0.25">
      <c r="A1179" t="s">
        <v>4344</v>
      </c>
      <c r="B1179" t="s">
        <v>3176</v>
      </c>
      <c r="C1179" t="s">
        <v>1242</v>
      </c>
      <c r="D1179" s="12" t="s">
        <v>4028</v>
      </c>
      <c r="E1179" t="s">
        <v>3183</v>
      </c>
      <c r="F1179" s="39">
        <v>375</v>
      </c>
    </row>
    <row r="1180" spans="1:6" x14ac:dyDescent="0.25">
      <c r="A1180" t="s">
        <v>4344</v>
      </c>
      <c r="B1180" t="s">
        <v>3176</v>
      </c>
      <c r="C1180" t="s">
        <v>1242</v>
      </c>
      <c r="D1180" s="12" t="s">
        <v>4028</v>
      </c>
      <c r="E1180" t="s">
        <v>3178</v>
      </c>
      <c r="F1180" s="39">
        <v>41</v>
      </c>
    </row>
    <row r="1181" spans="1:6" x14ac:dyDescent="0.25">
      <c r="A1181" t="s">
        <v>4344</v>
      </c>
      <c r="B1181" t="s">
        <v>3176</v>
      </c>
      <c r="C1181" t="s">
        <v>1216</v>
      </c>
      <c r="D1181" s="12" t="s">
        <v>4029</v>
      </c>
      <c r="E1181" t="s">
        <v>3178</v>
      </c>
      <c r="F1181" s="39">
        <v>58</v>
      </c>
    </row>
    <row r="1182" spans="1:6" x14ac:dyDescent="0.25">
      <c r="A1182" t="s">
        <v>4344</v>
      </c>
      <c r="B1182" t="s">
        <v>3176</v>
      </c>
      <c r="C1182" t="s">
        <v>326</v>
      </c>
      <c r="D1182" s="12" t="s">
        <v>4030</v>
      </c>
      <c r="E1182" t="s">
        <v>2052</v>
      </c>
      <c r="F1182" s="39">
        <v>90</v>
      </c>
    </row>
    <row r="1183" spans="1:6" x14ac:dyDescent="0.25">
      <c r="A1183" t="s">
        <v>4344</v>
      </c>
      <c r="B1183" t="s">
        <v>3176</v>
      </c>
      <c r="C1183" t="s">
        <v>185</v>
      </c>
      <c r="D1183" s="12" t="s">
        <v>4031</v>
      </c>
      <c r="E1183" t="s">
        <v>2899</v>
      </c>
      <c r="F1183" s="39">
        <v>1000</v>
      </c>
    </row>
    <row r="1184" spans="1:6" x14ac:dyDescent="0.25">
      <c r="A1184" t="s">
        <v>4344</v>
      </c>
      <c r="B1184" t="s">
        <v>3176</v>
      </c>
      <c r="C1184" t="s">
        <v>812</v>
      </c>
      <c r="D1184" s="12">
        <v>42744</v>
      </c>
      <c r="E1184" t="s">
        <v>2029</v>
      </c>
      <c r="F1184" s="39">
        <v>15</v>
      </c>
    </row>
    <row r="1185" spans="1:6" x14ac:dyDescent="0.25">
      <c r="A1185" t="s">
        <v>4344</v>
      </c>
      <c r="B1185" t="s">
        <v>3176</v>
      </c>
      <c r="C1185" t="s">
        <v>1242</v>
      </c>
      <c r="D1185" s="12">
        <v>42746</v>
      </c>
      <c r="E1185" t="s">
        <v>3183</v>
      </c>
      <c r="F1185" s="39">
        <v>146</v>
      </c>
    </row>
    <row r="1186" spans="1:6" x14ac:dyDescent="0.25">
      <c r="A1186" t="s">
        <v>4344</v>
      </c>
      <c r="B1186" t="s">
        <v>3176</v>
      </c>
      <c r="C1186" t="s">
        <v>1216</v>
      </c>
      <c r="D1186" s="12" t="s">
        <v>4032</v>
      </c>
      <c r="E1186" t="s">
        <v>3178</v>
      </c>
      <c r="F1186" s="39">
        <v>86</v>
      </c>
    </row>
    <row r="1187" spans="1:6" x14ac:dyDescent="0.25">
      <c r="A1187" t="s">
        <v>4344</v>
      </c>
      <c r="B1187" t="s">
        <v>3176</v>
      </c>
      <c r="C1187" t="s">
        <v>1216</v>
      </c>
      <c r="D1187" s="12" t="s">
        <v>4032</v>
      </c>
      <c r="E1187" t="s">
        <v>3183</v>
      </c>
      <c r="F1187" s="39">
        <v>276</v>
      </c>
    </row>
    <row r="1188" spans="1:6" x14ac:dyDescent="0.25">
      <c r="A1188" t="s">
        <v>4344</v>
      </c>
      <c r="B1188" t="s">
        <v>3176</v>
      </c>
      <c r="C1188" t="s">
        <v>1242</v>
      </c>
      <c r="D1188" s="12" t="s">
        <v>3866</v>
      </c>
      <c r="E1188" t="s">
        <v>2042</v>
      </c>
      <c r="F1188" s="39">
        <v>146</v>
      </c>
    </row>
    <row r="1189" spans="1:6" x14ac:dyDescent="0.25">
      <c r="A1189" t="s">
        <v>4344</v>
      </c>
      <c r="B1189" t="s">
        <v>3176</v>
      </c>
      <c r="C1189" t="s">
        <v>1242</v>
      </c>
      <c r="D1189" s="12" t="s">
        <v>3907</v>
      </c>
      <c r="E1189" t="s">
        <v>3183</v>
      </c>
      <c r="F1189" s="39">
        <v>90</v>
      </c>
    </row>
    <row r="1190" spans="1:6" x14ac:dyDescent="0.25">
      <c r="A1190" t="s">
        <v>4344</v>
      </c>
      <c r="B1190" t="s">
        <v>3176</v>
      </c>
      <c r="C1190" t="s">
        <v>326</v>
      </c>
      <c r="D1190" s="12">
        <v>42767</v>
      </c>
      <c r="E1190" t="s">
        <v>3294</v>
      </c>
      <c r="F1190" s="39">
        <v>1000</v>
      </c>
    </row>
    <row r="1191" spans="1:6" x14ac:dyDescent="0.25">
      <c r="A1191" t="s">
        <v>4344</v>
      </c>
      <c r="B1191" t="s">
        <v>3176</v>
      </c>
      <c r="C1191" t="s">
        <v>1242</v>
      </c>
      <c r="D1191" s="12">
        <v>42772</v>
      </c>
      <c r="E1191" t="s">
        <v>2042</v>
      </c>
      <c r="F1191" s="39">
        <v>90</v>
      </c>
    </row>
    <row r="1192" spans="1:6" x14ac:dyDescent="0.25">
      <c r="A1192" t="s">
        <v>4344</v>
      </c>
      <c r="B1192" t="s">
        <v>3176</v>
      </c>
      <c r="C1192" t="s">
        <v>1242</v>
      </c>
      <c r="D1192" s="12">
        <v>42773</v>
      </c>
      <c r="E1192" t="s">
        <v>3183</v>
      </c>
      <c r="F1192" s="39">
        <v>35</v>
      </c>
    </row>
    <row r="1193" spans="1:6" x14ac:dyDescent="0.25">
      <c r="A1193" t="s">
        <v>4344</v>
      </c>
      <c r="B1193" t="s">
        <v>3176</v>
      </c>
      <c r="C1193" t="s">
        <v>185</v>
      </c>
      <c r="D1193" s="12">
        <v>42774</v>
      </c>
      <c r="E1193" t="s">
        <v>2898</v>
      </c>
      <c r="F1193" s="39">
        <v>89</v>
      </c>
    </row>
    <row r="1194" spans="1:6" x14ac:dyDescent="0.25">
      <c r="A1194" t="s">
        <v>4344</v>
      </c>
      <c r="B1194" t="s">
        <v>3176</v>
      </c>
      <c r="C1194" t="s">
        <v>185</v>
      </c>
      <c r="D1194" s="12">
        <v>42774</v>
      </c>
      <c r="E1194" t="s">
        <v>2052</v>
      </c>
      <c r="F1194" s="39">
        <v>493</v>
      </c>
    </row>
    <row r="1195" spans="1:6" x14ac:dyDescent="0.25">
      <c r="A1195" t="s">
        <v>4344</v>
      </c>
      <c r="B1195" t="s">
        <v>3176</v>
      </c>
      <c r="C1195" t="s">
        <v>185</v>
      </c>
      <c r="D1195" s="12">
        <v>42775</v>
      </c>
      <c r="E1195" t="s">
        <v>2898</v>
      </c>
      <c r="F1195" s="39">
        <v>89</v>
      </c>
    </row>
    <row r="1196" spans="1:6" x14ac:dyDescent="0.25">
      <c r="A1196" t="s">
        <v>4344</v>
      </c>
      <c r="B1196" t="s">
        <v>3176</v>
      </c>
      <c r="C1196" t="s">
        <v>185</v>
      </c>
      <c r="D1196" s="12">
        <v>42775</v>
      </c>
      <c r="E1196" t="s">
        <v>2047</v>
      </c>
      <c r="F1196" s="39">
        <v>60</v>
      </c>
    </row>
    <row r="1197" spans="1:6" x14ac:dyDescent="0.25">
      <c r="A1197" t="s">
        <v>4344</v>
      </c>
      <c r="B1197" t="s">
        <v>3176</v>
      </c>
      <c r="C1197" t="s">
        <v>185</v>
      </c>
      <c r="D1197" s="12">
        <v>42775</v>
      </c>
      <c r="E1197" t="s">
        <v>2040</v>
      </c>
      <c r="F1197" s="39">
        <v>122</v>
      </c>
    </row>
    <row r="1198" spans="1:6" x14ac:dyDescent="0.25">
      <c r="A1198" t="s">
        <v>4344</v>
      </c>
      <c r="B1198" t="s">
        <v>3176</v>
      </c>
      <c r="C1198" t="s">
        <v>1242</v>
      </c>
      <c r="D1198" s="12" t="s">
        <v>4033</v>
      </c>
      <c r="E1198" t="s">
        <v>2042</v>
      </c>
      <c r="F1198" s="39">
        <v>35</v>
      </c>
    </row>
    <row r="1199" spans="1:6" x14ac:dyDescent="0.25">
      <c r="A1199" t="s">
        <v>4344</v>
      </c>
      <c r="B1199" t="s">
        <v>3176</v>
      </c>
      <c r="C1199" t="s">
        <v>1399</v>
      </c>
      <c r="D1199" s="12" t="s">
        <v>4034</v>
      </c>
      <c r="E1199" t="s">
        <v>2047</v>
      </c>
      <c r="F1199" s="39">
        <v>21</v>
      </c>
    </row>
    <row r="1200" spans="1:6" x14ac:dyDescent="0.25">
      <c r="A1200" t="s">
        <v>4344</v>
      </c>
      <c r="B1200" t="s">
        <v>3176</v>
      </c>
      <c r="C1200" t="s">
        <v>1242</v>
      </c>
      <c r="D1200" s="12">
        <v>42804</v>
      </c>
      <c r="E1200" t="s">
        <v>3178</v>
      </c>
      <c r="F1200" s="39">
        <v>18</v>
      </c>
    </row>
    <row r="1201" spans="1:6" x14ac:dyDescent="0.25">
      <c r="A1201" t="s">
        <v>4344</v>
      </c>
      <c r="B1201" t="s">
        <v>3176</v>
      </c>
      <c r="C1201" t="s">
        <v>185</v>
      </c>
      <c r="D1201" s="12" t="s">
        <v>4035</v>
      </c>
      <c r="E1201" t="s">
        <v>2047</v>
      </c>
      <c r="F1201" s="39">
        <v>22</v>
      </c>
    </row>
    <row r="1202" spans="1:6" x14ac:dyDescent="0.25">
      <c r="A1202" t="s">
        <v>4344</v>
      </c>
      <c r="B1202" t="s">
        <v>3176</v>
      </c>
      <c r="C1202" t="s">
        <v>185</v>
      </c>
      <c r="D1202" s="12">
        <v>42826</v>
      </c>
      <c r="E1202" t="s">
        <v>2052</v>
      </c>
      <c r="F1202" s="39">
        <v>3739</v>
      </c>
    </row>
    <row r="1203" spans="1:6" x14ac:dyDescent="0.25">
      <c r="A1203" t="s">
        <v>4344</v>
      </c>
      <c r="B1203" t="s">
        <v>3176</v>
      </c>
      <c r="C1203" t="s">
        <v>185</v>
      </c>
      <c r="D1203" s="12">
        <v>42826</v>
      </c>
      <c r="E1203" t="s">
        <v>2040</v>
      </c>
      <c r="F1203" s="39">
        <v>275</v>
      </c>
    </row>
    <row r="1204" spans="1:6" x14ac:dyDescent="0.25">
      <c r="A1204" t="s">
        <v>4344</v>
      </c>
      <c r="B1204" t="s">
        <v>3176</v>
      </c>
      <c r="C1204" t="s">
        <v>185</v>
      </c>
      <c r="D1204" s="12">
        <v>42826</v>
      </c>
      <c r="E1204" t="s">
        <v>3177</v>
      </c>
      <c r="F1204" s="39">
        <v>1141</v>
      </c>
    </row>
    <row r="1205" spans="1:6" x14ac:dyDescent="0.25">
      <c r="A1205" t="s">
        <v>4344</v>
      </c>
      <c r="B1205" t="s">
        <v>3176</v>
      </c>
      <c r="C1205" t="s">
        <v>185</v>
      </c>
      <c r="D1205" s="12">
        <v>42827</v>
      </c>
      <c r="E1205" t="s">
        <v>2040</v>
      </c>
      <c r="F1205" s="39">
        <v>275</v>
      </c>
    </row>
    <row r="1206" spans="1:6" x14ac:dyDescent="0.25">
      <c r="A1206" t="s">
        <v>4344</v>
      </c>
      <c r="B1206" t="s">
        <v>3176</v>
      </c>
      <c r="C1206" t="s">
        <v>185</v>
      </c>
      <c r="D1206" s="12">
        <v>42827</v>
      </c>
      <c r="E1206" t="s">
        <v>2047</v>
      </c>
      <c r="F1206" s="39">
        <v>57</v>
      </c>
    </row>
    <row r="1207" spans="1:6" x14ac:dyDescent="0.25">
      <c r="A1207" t="s">
        <v>4344</v>
      </c>
      <c r="B1207" t="s">
        <v>3176</v>
      </c>
      <c r="C1207" t="s">
        <v>185</v>
      </c>
      <c r="D1207" s="12">
        <v>42828</v>
      </c>
      <c r="E1207" t="s">
        <v>2040</v>
      </c>
      <c r="F1207" s="39">
        <v>275</v>
      </c>
    </row>
    <row r="1208" spans="1:6" x14ac:dyDescent="0.25">
      <c r="A1208" t="s">
        <v>4344</v>
      </c>
      <c r="B1208" t="s">
        <v>3176</v>
      </c>
      <c r="C1208" t="s">
        <v>185</v>
      </c>
      <c r="D1208" s="12">
        <v>42830</v>
      </c>
      <c r="E1208" t="s">
        <v>3178</v>
      </c>
      <c r="F1208" s="39">
        <v>62</v>
      </c>
    </row>
    <row r="1209" spans="1:6" x14ac:dyDescent="0.25">
      <c r="A1209" t="s">
        <v>4344</v>
      </c>
      <c r="B1209" t="s">
        <v>3176</v>
      </c>
      <c r="C1209" t="s">
        <v>326</v>
      </c>
      <c r="D1209" s="12" t="s">
        <v>3844</v>
      </c>
      <c r="E1209" t="s">
        <v>2047</v>
      </c>
      <c r="F1209" s="39">
        <v>45</v>
      </c>
    </row>
    <row r="1210" spans="1:6" x14ac:dyDescent="0.25">
      <c r="A1210" t="s">
        <v>4344</v>
      </c>
      <c r="B1210" t="s">
        <v>3176</v>
      </c>
      <c r="C1210" t="s">
        <v>326</v>
      </c>
      <c r="D1210" s="12" t="s">
        <v>4036</v>
      </c>
      <c r="E1210" t="s">
        <v>2047</v>
      </c>
      <c r="F1210" s="39">
        <v>10</v>
      </c>
    </row>
    <row r="1211" spans="1:6" x14ac:dyDescent="0.25">
      <c r="A1211" t="s">
        <v>4344</v>
      </c>
      <c r="B1211" t="s">
        <v>3176</v>
      </c>
      <c r="C1211" t="s">
        <v>326</v>
      </c>
      <c r="D1211" s="12" t="s">
        <v>4036</v>
      </c>
      <c r="E1211" t="s">
        <v>2047</v>
      </c>
      <c r="F1211" s="39">
        <v>60</v>
      </c>
    </row>
    <row r="1212" spans="1:6" x14ac:dyDescent="0.25">
      <c r="A1212" t="s">
        <v>4344</v>
      </c>
      <c r="B1212" t="s">
        <v>3176</v>
      </c>
      <c r="C1212" t="s">
        <v>185</v>
      </c>
      <c r="D1212" s="12" t="s">
        <v>3794</v>
      </c>
      <c r="E1212" t="s">
        <v>2047</v>
      </c>
      <c r="F1212" s="39">
        <v>57</v>
      </c>
    </row>
    <row r="1213" spans="1:6" x14ac:dyDescent="0.25">
      <c r="A1213" t="s">
        <v>4344</v>
      </c>
      <c r="B1213" t="s">
        <v>3176</v>
      </c>
      <c r="C1213" t="s">
        <v>1242</v>
      </c>
      <c r="D1213" s="12">
        <v>42887</v>
      </c>
      <c r="E1213" t="s">
        <v>3178</v>
      </c>
      <c r="F1213" s="39">
        <v>61</v>
      </c>
    </row>
    <row r="1214" spans="1:6" x14ac:dyDescent="0.25">
      <c r="A1214" t="s">
        <v>4344</v>
      </c>
      <c r="B1214" t="s">
        <v>3176</v>
      </c>
      <c r="C1214" t="s">
        <v>1242</v>
      </c>
      <c r="D1214" s="12">
        <v>42887</v>
      </c>
      <c r="E1214" t="s">
        <v>3183</v>
      </c>
      <c r="F1214" s="39">
        <v>157</v>
      </c>
    </row>
    <row r="1215" spans="1:6" x14ac:dyDescent="0.25">
      <c r="A1215" t="s">
        <v>4344</v>
      </c>
      <c r="B1215" t="s">
        <v>3176</v>
      </c>
      <c r="C1215" t="s">
        <v>1242</v>
      </c>
      <c r="D1215" s="12">
        <v>42887</v>
      </c>
      <c r="E1215" t="s">
        <v>3178</v>
      </c>
      <c r="F1215" s="39">
        <v>61</v>
      </c>
    </row>
    <row r="1216" spans="1:6" x14ac:dyDescent="0.25">
      <c r="A1216" t="s">
        <v>4344</v>
      </c>
      <c r="B1216" t="s">
        <v>3176</v>
      </c>
      <c r="C1216" t="s">
        <v>1242</v>
      </c>
      <c r="D1216" s="12">
        <v>42887</v>
      </c>
      <c r="E1216" t="s">
        <v>3178</v>
      </c>
      <c r="F1216" s="39">
        <v>56</v>
      </c>
    </row>
    <row r="1217" spans="1:6" x14ac:dyDescent="0.25">
      <c r="A1217" t="s">
        <v>4344</v>
      </c>
      <c r="B1217" t="s">
        <v>3176</v>
      </c>
      <c r="C1217" t="s">
        <v>1242</v>
      </c>
      <c r="D1217" s="12">
        <v>42887</v>
      </c>
      <c r="E1217" t="s">
        <v>3183</v>
      </c>
      <c r="F1217" s="39">
        <v>5815</v>
      </c>
    </row>
    <row r="1218" spans="1:6" x14ac:dyDescent="0.25">
      <c r="A1218" t="s">
        <v>4344</v>
      </c>
      <c r="B1218" t="s">
        <v>3176</v>
      </c>
      <c r="C1218" t="s">
        <v>1242</v>
      </c>
      <c r="D1218" s="12">
        <v>42887</v>
      </c>
      <c r="E1218" t="s">
        <v>2045</v>
      </c>
      <c r="F1218" s="39">
        <v>270</v>
      </c>
    </row>
    <row r="1219" spans="1:6" x14ac:dyDescent="0.25">
      <c r="A1219" t="s">
        <v>4344</v>
      </c>
      <c r="B1219" t="s">
        <v>3176</v>
      </c>
      <c r="C1219" t="s">
        <v>1242</v>
      </c>
      <c r="D1219" s="12">
        <v>42887</v>
      </c>
      <c r="E1219" t="s">
        <v>3183</v>
      </c>
      <c r="F1219" s="39">
        <v>236</v>
      </c>
    </row>
    <row r="1220" spans="1:6" x14ac:dyDescent="0.25">
      <c r="A1220" t="s">
        <v>4344</v>
      </c>
      <c r="B1220" t="s">
        <v>3176</v>
      </c>
      <c r="C1220" t="s">
        <v>1242</v>
      </c>
      <c r="D1220" s="12">
        <v>42887</v>
      </c>
      <c r="E1220" t="s">
        <v>3179</v>
      </c>
      <c r="F1220" s="39">
        <v>1248</v>
      </c>
    </row>
    <row r="1221" spans="1:6" x14ac:dyDescent="0.25">
      <c r="A1221" t="s">
        <v>4344</v>
      </c>
      <c r="B1221" t="s">
        <v>3176</v>
      </c>
      <c r="C1221" t="s">
        <v>1242</v>
      </c>
      <c r="D1221" s="12">
        <v>42887</v>
      </c>
      <c r="E1221" t="s">
        <v>3178</v>
      </c>
      <c r="F1221" s="39">
        <v>61</v>
      </c>
    </row>
    <row r="1222" spans="1:6" x14ac:dyDescent="0.25">
      <c r="A1222" t="s">
        <v>4344</v>
      </c>
      <c r="B1222" t="s">
        <v>3176</v>
      </c>
      <c r="C1222" t="s">
        <v>1242</v>
      </c>
      <c r="D1222" s="12" t="s">
        <v>4037</v>
      </c>
      <c r="E1222" t="s">
        <v>3179</v>
      </c>
      <c r="F1222" s="39">
        <v>217</v>
      </c>
    </row>
    <row r="1223" spans="1:6" x14ac:dyDescent="0.25">
      <c r="A1223" t="s">
        <v>4344</v>
      </c>
      <c r="B1223" t="s">
        <v>3176</v>
      </c>
      <c r="C1223" t="s">
        <v>1242</v>
      </c>
      <c r="D1223" s="12" t="s">
        <v>4037</v>
      </c>
      <c r="E1223" t="s">
        <v>3183</v>
      </c>
      <c r="F1223" s="39">
        <v>261</v>
      </c>
    </row>
    <row r="1224" spans="1:6" x14ac:dyDescent="0.25">
      <c r="A1224" t="s">
        <v>4344</v>
      </c>
      <c r="B1224" t="s">
        <v>3176</v>
      </c>
      <c r="C1224" t="s">
        <v>1242</v>
      </c>
      <c r="D1224" s="12" t="s">
        <v>4037</v>
      </c>
      <c r="E1224" t="s">
        <v>3178</v>
      </c>
      <c r="F1224" s="39">
        <v>30</v>
      </c>
    </row>
    <row r="1225" spans="1:6" x14ac:dyDescent="0.25">
      <c r="A1225" t="s">
        <v>4344</v>
      </c>
      <c r="B1225" t="s">
        <v>3176</v>
      </c>
      <c r="C1225" t="s">
        <v>1242</v>
      </c>
      <c r="D1225" s="12" t="s">
        <v>4037</v>
      </c>
      <c r="E1225" t="s">
        <v>3178</v>
      </c>
      <c r="F1225" s="39">
        <v>17</v>
      </c>
    </row>
    <row r="1226" spans="1:6" x14ac:dyDescent="0.25">
      <c r="A1226" t="s">
        <v>4344</v>
      </c>
      <c r="B1226" t="s">
        <v>3176</v>
      </c>
      <c r="C1226" t="s">
        <v>24</v>
      </c>
      <c r="D1226" s="12">
        <v>42923</v>
      </c>
      <c r="E1226" t="s">
        <v>3178</v>
      </c>
      <c r="F1226" s="39">
        <v>28</v>
      </c>
    </row>
    <row r="1227" spans="1:6" x14ac:dyDescent="0.25">
      <c r="A1227" t="s">
        <v>4344</v>
      </c>
      <c r="B1227" t="s">
        <v>3176</v>
      </c>
      <c r="C1227" t="s">
        <v>185</v>
      </c>
      <c r="D1227" s="12">
        <v>42927</v>
      </c>
      <c r="E1227" t="s">
        <v>2047</v>
      </c>
      <c r="F1227" s="39">
        <v>43</v>
      </c>
    </row>
    <row r="1228" spans="1:6" x14ac:dyDescent="0.25">
      <c r="A1228" t="s">
        <v>4344</v>
      </c>
      <c r="B1228" t="s">
        <v>3176</v>
      </c>
      <c r="C1228" t="s">
        <v>1242</v>
      </c>
      <c r="D1228" s="12" t="s">
        <v>4038</v>
      </c>
      <c r="E1228" t="s">
        <v>2042</v>
      </c>
      <c r="F1228" s="39">
        <v>83</v>
      </c>
    </row>
    <row r="1229" spans="1:6" x14ac:dyDescent="0.25">
      <c r="A1229" t="s">
        <v>4344</v>
      </c>
      <c r="B1229" t="s">
        <v>3176</v>
      </c>
      <c r="C1229" t="s">
        <v>326</v>
      </c>
      <c r="D1229" s="12" t="s">
        <v>4039</v>
      </c>
      <c r="E1229" t="s">
        <v>2052</v>
      </c>
      <c r="F1229" s="39">
        <v>76</v>
      </c>
    </row>
    <row r="1230" spans="1:6" x14ac:dyDescent="0.25">
      <c r="A1230" t="s">
        <v>4344</v>
      </c>
      <c r="B1230" t="s">
        <v>3176</v>
      </c>
      <c r="C1230" t="s">
        <v>1248</v>
      </c>
      <c r="D1230" s="12">
        <v>43041</v>
      </c>
      <c r="E1230" t="s">
        <v>3183</v>
      </c>
      <c r="F1230" s="39">
        <v>398</v>
      </c>
    </row>
    <row r="1231" spans="1:6" x14ac:dyDescent="0.25">
      <c r="A1231" t="s">
        <v>4344</v>
      </c>
      <c r="B1231" t="s">
        <v>3176</v>
      </c>
      <c r="C1231" t="s">
        <v>326</v>
      </c>
      <c r="D1231" s="12" t="s">
        <v>4040</v>
      </c>
      <c r="E1231" t="s">
        <v>2052</v>
      </c>
      <c r="F1231" s="39">
        <v>202</v>
      </c>
    </row>
    <row r="1232" spans="1:6" x14ac:dyDescent="0.25">
      <c r="A1232" t="s">
        <v>4344</v>
      </c>
      <c r="B1232" t="s">
        <v>3176</v>
      </c>
      <c r="C1232" t="s">
        <v>326</v>
      </c>
      <c r="D1232" s="12" t="s">
        <v>4040</v>
      </c>
      <c r="E1232" t="s">
        <v>2047</v>
      </c>
      <c r="F1232" s="39">
        <v>60</v>
      </c>
    </row>
    <row r="1233" spans="1:6" x14ac:dyDescent="0.25">
      <c r="A1233" t="s">
        <v>4344</v>
      </c>
      <c r="B1233" t="s">
        <v>3176</v>
      </c>
      <c r="C1233" t="s">
        <v>326</v>
      </c>
      <c r="D1233" s="12" t="s">
        <v>3832</v>
      </c>
      <c r="E1233" t="s">
        <v>2047</v>
      </c>
      <c r="F1233" s="39">
        <v>10</v>
      </c>
    </row>
    <row r="1234" spans="1:6" x14ac:dyDescent="0.25">
      <c r="A1234" t="s">
        <v>4344</v>
      </c>
      <c r="B1234" t="s">
        <v>3176</v>
      </c>
      <c r="C1234" t="s">
        <v>185</v>
      </c>
      <c r="D1234" s="12">
        <v>43074</v>
      </c>
      <c r="E1234" t="s">
        <v>3183</v>
      </c>
      <c r="F1234" s="39">
        <v>31</v>
      </c>
    </row>
    <row r="1235" spans="1:6" x14ac:dyDescent="0.25">
      <c r="A1235" t="s">
        <v>4345</v>
      </c>
      <c r="B1235" t="s">
        <v>3176</v>
      </c>
      <c r="C1235" t="s">
        <v>726</v>
      </c>
      <c r="D1235" s="12">
        <v>41459</v>
      </c>
      <c r="E1235" t="s">
        <v>3178</v>
      </c>
      <c r="F1235" s="39">
        <v>19</v>
      </c>
    </row>
    <row r="1236" spans="1:6" x14ac:dyDescent="0.25">
      <c r="A1236" t="s">
        <v>4345</v>
      </c>
      <c r="B1236" t="s">
        <v>3176</v>
      </c>
      <c r="C1236" t="s">
        <v>726</v>
      </c>
      <c r="D1236" s="12" t="s">
        <v>3940</v>
      </c>
      <c r="E1236" t="s">
        <v>3178</v>
      </c>
      <c r="F1236" s="39">
        <v>21</v>
      </c>
    </row>
    <row r="1237" spans="1:6" x14ac:dyDescent="0.25">
      <c r="A1237" t="s">
        <v>4345</v>
      </c>
      <c r="B1237" t="s">
        <v>3176</v>
      </c>
      <c r="C1237" t="s">
        <v>726</v>
      </c>
      <c r="D1237" s="12" t="s">
        <v>4041</v>
      </c>
      <c r="E1237" t="s">
        <v>3178</v>
      </c>
      <c r="F1237" s="39">
        <v>25</v>
      </c>
    </row>
    <row r="1238" spans="1:6" x14ac:dyDescent="0.25">
      <c r="A1238" t="s">
        <v>4345</v>
      </c>
      <c r="B1238" t="s">
        <v>3176</v>
      </c>
      <c r="C1238" t="s">
        <v>726</v>
      </c>
      <c r="D1238" s="12" t="s">
        <v>3747</v>
      </c>
      <c r="E1238" t="s">
        <v>3178</v>
      </c>
      <c r="F1238" s="39">
        <v>12</v>
      </c>
    </row>
    <row r="1239" spans="1:6" x14ac:dyDescent="0.25">
      <c r="A1239" t="s">
        <v>4345</v>
      </c>
      <c r="B1239" t="s">
        <v>3176</v>
      </c>
      <c r="C1239" t="s">
        <v>726</v>
      </c>
      <c r="D1239" s="12" t="s">
        <v>4042</v>
      </c>
      <c r="E1239" t="s">
        <v>3178</v>
      </c>
      <c r="F1239" s="39">
        <v>36</v>
      </c>
    </row>
    <row r="1240" spans="1:6" x14ac:dyDescent="0.25">
      <c r="A1240" t="s">
        <v>4345</v>
      </c>
      <c r="B1240" t="s">
        <v>3176</v>
      </c>
      <c r="C1240" t="s">
        <v>1823</v>
      </c>
      <c r="D1240" s="12" t="s">
        <v>4043</v>
      </c>
      <c r="E1240" t="s">
        <v>3724</v>
      </c>
      <c r="F1240" s="39">
        <v>40</v>
      </c>
    </row>
    <row r="1241" spans="1:6" x14ac:dyDescent="0.25">
      <c r="A1241" t="s">
        <v>4345</v>
      </c>
      <c r="B1241" t="s">
        <v>3176</v>
      </c>
      <c r="C1241" t="s">
        <v>726</v>
      </c>
      <c r="D1241" s="12">
        <v>41680</v>
      </c>
      <c r="E1241" t="s">
        <v>3178</v>
      </c>
      <c r="F1241" s="39">
        <v>60</v>
      </c>
    </row>
    <row r="1242" spans="1:6" x14ac:dyDescent="0.25">
      <c r="A1242" t="s">
        <v>4345</v>
      </c>
      <c r="B1242" t="s">
        <v>3176</v>
      </c>
      <c r="C1242" t="s">
        <v>916</v>
      </c>
      <c r="D1242" s="12" t="s">
        <v>4044</v>
      </c>
      <c r="E1242" t="s">
        <v>3183</v>
      </c>
      <c r="F1242" s="39">
        <v>799</v>
      </c>
    </row>
    <row r="1243" spans="1:6" x14ac:dyDescent="0.25">
      <c r="A1243" t="s">
        <v>4345</v>
      </c>
      <c r="B1243" t="s">
        <v>3176</v>
      </c>
      <c r="C1243" t="s">
        <v>916</v>
      </c>
      <c r="D1243" s="12" t="s">
        <v>4044</v>
      </c>
      <c r="E1243" t="s">
        <v>2039</v>
      </c>
      <c r="F1243" s="39">
        <v>639</v>
      </c>
    </row>
    <row r="1244" spans="1:6" x14ac:dyDescent="0.25">
      <c r="A1244" t="s">
        <v>4345</v>
      </c>
      <c r="B1244" t="s">
        <v>3176</v>
      </c>
      <c r="C1244" t="s">
        <v>916</v>
      </c>
      <c r="D1244" s="12" t="s">
        <v>4044</v>
      </c>
      <c r="E1244" t="s">
        <v>2045</v>
      </c>
      <c r="F1244" s="39">
        <v>522</v>
      </c>
    </row>
    <row r="1245" spans="1:6" x14ac:dyDescent="0.25">
      <c r="A1245" t="s">
        <v>4345</v>
      </c>
      <c r="B1245" t="s">
        <v>3176</v>
      </c>
      <c r="C1245" t="s">
        <v>916</v>
      </c>
      <c r="D1245" s="12" t="s">
        <v>4044</v>
      </c>
      <c r="E1245" t="s">
        <v>3178</v>
      </c>
      <c r="F1245" s="39">
        <v>41</v>
      </c>
    </row>
    <row r="1246" spans="1:6" x14ac:dyDescent="0.25">
      <c r="A1246" t="s">
        <v>4345</v>
      </c>
      <c r="B1246" t="s">
        <v>3176</v>
      </c>
      <c r="C1246" t="s">
        <v>916</v>
      </c>
      <c r="D1246" s="12" t="s">
        <v>4044</v>
      </c>
      <c r="E1246" t="s">
        <v>3178</v>
      </c>
      <c r="F1246" s="39">
        <v>55</v>
      </c>
    </row>
    <row r="1247" spans="1:6" x14ac:dyDescent="0.25">
      <c r="A1247" t="s">
        <v>4345</v>
      </c>
      <c r="B1247" t="s">
        <v>3176</v>
      </c>
      <c r="C1247" t="s">
        <v>726</v>
      </c>
      <c r="D1247" s="12">
        <v>41827</v>
      </c>
      <c r="E1247" t="s">
        <v>3178</v>
      </c>
      <c r="F1247" s="39">
        <v>52</v>
      </c>
    </row>
    <row r="1248" spans="1:6" x14ac:dyDescent="0.25">
      <c r="A1248" t="s">
        <v>4345</v>
      </c>
      <c r="B1248" t="s">
        <v>3176</v>
      </c>
      <c r="C1248" t="s">
        <v>726</v>
      </c>
      <c r="D1248" s="12">
        <v>41829</v>
      </c>
      <c r="E1248" t="s">
        <v>3178</v>
      </c>
      <c r="F1248" s="39">
        <v>10</v>
      </c>
    </row>
    <row r="1249" spans="1:8" x14ac:dyDescent="0.25">
      <c r="A1249" t="s">
        <v>4345</v>
      </c>
      <c r="B1249" t="s">
        <v>3176</v>
      </c>
      <c r="C1249" t="s">
        <v>326</v>
      </c>
      <c r="D1249" s="12" t="s">
        <v>4045</v>
      </c>
      <c r="E1249" t="s">
        <v>2047</v>
      </c>
      <c r="F1249" s="39">
        <v>23</v>
      </c>
    </row>
    <row r="1250" spans="1:8" x14ac:dyDescent="0.25">
      <c r="A1250" t="s">
        <v>4345</v>
      </c>
      <c r="B1250" t="s">
        <v>3176</v>
      </c>
      <c r="C1250" t="s">
        <v>726</v>
      </c>
      <c r="D1250" s="12">
        <v>41983</v>
      </c>
      <c r="E1250" t="s">
        <v>3178</v>
      </c>
      <c r="F1250" s="39">
        <v>10</v>
      </c>
    </row>
    <row r="1251" spans="1:8" x14ac:dyDescent="0.25">
      <c r="A1251" t="s">
        <v>4345</v>
      </c>
      <c r="B1251" t="s">
        <v>3176</v>
      </c>
      <c r="C1251" t="s">
        <v>326</v>
      </c>
      <c r="D1251" s="12">
        <v>42073</v>
      </c>
      <c r="E1251" t="s">
        <v>2047</v>
      </c>
      <c r="F1251" s="39">
        <v>16</v>
      </c>
    </row>
    <row r="1252" spans="1:8" x14ac:dyDescent="0.25">
      <c r="A1252" t="s">
        <v>4345</v>
      </c>
      <c r="B1252" t="s">
        <v>3176</v>
      </c>
      <c r="C1252" t="s">
        <v>726</v>
      </c>
      <c r="D1252" s="12" t="s">
        <v>4046</v>
      </c>
      <c r="E1252" t="s">
        <v>3178</v>
      </c>
      <c r="F1252" s="39">
        <v>28</v>
      </c>
    </row>
    <row r="1253" spans="1:8" x14ac:dyDescent="0.25">
      <c r="A1253" t="s">
        <v>4345</v>
      </c>
      <c r="B1253" t="s">
        <v>3176</v>
      </c>
      <c r="C1253" t="s">
        <v>726</v>
      </c>
      <c r="D1253" s="12" t="s">
        <v>4046</v>
      </c>
      <c r="E1253" t="s">
        <v>2039</v>
      </c>
      <c r="F1253" s="39">
        <v>594</v>
      </c>
    </row>
    <row r="1254" spans="1:8" x14ac:dyDescent="0.25">
      <c r="A1254" t="s">
        <v>4345</v>
      </c>
      <c r="B1254" t="s">
        <v>3176</v>
      </c>
      <c r="C1254" t="s">
        <v>726</v>
      </c>
      <c r="D1254" s="12" t="s">
        <v>4046</v>
      </c>
      <c r="E1254" t="s">
        <v>3183</v>
      </c>
      <c r="F1254" s="39">
        <v>1879</v>
      </c>
    </row>
    <row r="1255" spans="1:8" x14ac:dyDescent="0.25">
      <c r="A1255" t="s">
        <v>4345</v>
      </c>
      <c r="B1255" t="s">
        <v>3176</v>
      </c>
      <c r="C1255" t="s">
        <v>726</v>
      </c>
      <c r="D1255" s="12" t="s">
        <v>4046</v>
      </c>
      <c r="E1255" t="s">
        <v>2045</v>
      </c>
      <c r="F1255" s="39">
        <v>465</v>
      </c>
    </row>
    <row r="1256" spans="1:8" x14ac:dyDescent="0.25">
      <c r="A1256" t="s">
        <v>4345</v>
      </c>
      <c r="B1256" t="s">
        <v>3176</v>
      </c>
      <c r="C1256" t="s">
        <v>726</v>
      </c>
      <c r="D1256" s="12" t="s">
        <v>4047</v>
      </c>
      <c r="E1256" t="s">
        <v>3178</v>
      </c>
      <c r="F1256" s="39">
        <v>44</v>
      </c>
    </row>
    <row r="1257" spans="1:8" x14ac:dyDescent="0.25">
      <c r="A1257" t="s">
        <v>4345</v>
      </c>
      <c r="B1257" t="s">
        <v>3176</v>
      </c>
      <c r="C1257" t="s">
        <v>726</v>
      </c>
      <c r="D1257" s="12">
        <v>42804</v>
      </c>
      <c r="E1257" t="s">
        <v>3178</v>
      </c>
      <c r="F1257" s="39">
        <v>54</v>
      </c>
    </row>
    <row r="1259" spans="1:8" x14ac:dyDescent="0.25">
      <c r="E1259" s="69" t="s">
        <v>4451</v>
      </c>
      <c r="F1259" s="73">
        <f>SUM(F2:F1257)</f>
        <v>448202</v>
      </c>
    </row>
    <row r="1260" spans="1:8" x14ac:dyDescent="0.25">
      <c r="F1260" s="39"/>
    </row>
    <row r="1261" spans="1:8" x14ac:dyDescent="0.25">
      <c r="F1261" s="39"/>
      <c r="G1261" s="72" t="s">
        <v>4458</v>
      </c>
      <c r="H1261" s="72" t="s">
        <v>4459</v>
      </c>
    </row>
    <row r="1262" spans="1:8" x14ac:dyDescent="0.25">
      <c r="C1262" s="9" t="s">
        <v>4453</v>
      </c>
      <c r="F1262" s="39">
        <f>SUM(F$1301:F$1307)</f>
        <v>115062</v>
      </c>
      <c r="G1262" s="71">
        <f>F1262/F$1259</f>
        <v>0.25671906863423188</v>
      </c>
      <c r="H1262" s="71">
        <f>G1262</f>
        <v>0.25671906863423188</v>
      </c>
    </row>
    <row r="1263" spans="1:8" x14ac:dyDescent="0.25">
      <c r="C1263" s="9" t="s">
        <v>1242</v>
      </c>
      <c r="F1263" s="39">
        <f>SUMIF(C$2:C$1257,"MSD France",F$2:F$1257)</f>
        <v>46173</v>
      </c>
      <c r="G1263" s="71">
        <f t="shared" ref="G1263:G1289" si="0">F1263/F$1259</f>
        <v>0.10301828193537735</v>
      </c>
      <c r="H1263" s="71">
        <f>G1263+H1262</f>
        <v>0.3597373505696092</v>
      </c>
    </row>
    <row r="1264" spans="1:8" x14ac:dyDescent="0.25">
      <c r="C1264" s="9" t="s">
        <v>185</v>
      </c>
      <c r="F1264" s="39">
        <f>SUMIF(C$2:C$1257,"ASTRAZENECA",F$2:F$1257)</f>
        <v>40522</v>
      </c>
      <c r="G1264" s="71">
        <f t="shared" si="0"/>
        <v>9.0410127576405278E-2</v>
      </c>
      <c r="H1264" s="71">
        <f t="shared" ref="H1264:H1289" si="1">G1264+H1263</f>
        <v>0.45014747814601447</v>
      </c>
    </row>
    <row r="1265" spans="3:8" x14ac:dyDescent="0.25">
      <c r="C1265" s="9" t="s">
        <v>916</v>
      </c>
      <c r="F1265" s="39">
        <f>SUMIF(C$2:C$1257,"JANSSEN-CILAG",F$2:F$1257)</f>
        <v>34966</v>
      </c>
      <c r="G1265" s="71">
        <f t="shared" si="0"/>
        <v>7.8013931218513077E-2</v>
      </c>
      <c r="H1265" s="71">
        <f t="shared" si="1"/>
        <v>0.52816140936452749</v>
      </c>
    </row>
    <row r="1266" spans="3:8" x14ac:dyDescent="0.25">
      <c r="C1266" s="9" t="s">
        <v>93</v>
      </c>
      <c r="F1266" s="39">
        <f>SUMIF(C$2:C$1257,"Alexion Pharma France",F$2:F$1257)</f>
        <v>26626</v>
      </c>
      <c r="G1266" s="71">
        <f t="shared" si="0"/>
        <v>5.9406249860553949E-2</v>
      </c>
      <c r="H1266" s="71">
        <f t="shared" si="1"/>
        <v>0.58756765922508147</v>
      </c>
    </row>
    <row r="1267" spans="3:8" x14ac:dyDescent="0.25">
      <c r="C1267" s="9" t="s">
        <v>1108</v>
      </c>
      <c r="F1267" s="39">
        <f>SUMIF(C$2:C$1257,"Lilly France SAS",F$2:F$1257)</f>
        <v>26522</v>
      </c>
      <c r="G1267" s="71">
        <f t="shared" si="0"/>
        <v>5.9174211627792829E-2</v>
      </c>
      <c r="H1267" s="71">
        <f t="shared" si="1"/>
        <v>0.64674187085287427</v>
      </c>
    </row>
    <row r="1268" spans="3:8" x14ac:dyDescent="0.25">
      <c r="C1268" s="9" t="s">
        <v>121</v>
      </c>
      <c r="F1268" s="39">
        <f>SUMIF(C$2:C$1257,"AMGEN SAS",F$2:F$1257)</f>
        <v>20473</v>
      </c>
      <c r="G1268" s="71">
        <f t="shared" si="0"/>
        <v>4.5678064801138771E-2</v>
      </c>
      <c r="H1268" s="71">
        <f t="shared" si="1"/>
        <v>0.69241993565401305</v>
      </c>
    </row>
    <row r="1269" spans="3:8" x14ac:dyDescent="0.25">
      <c r="C1269" s="9" t="s">
        <v>4457</v>
      </c>
      <c r="F1269" s="39">
        <f>SUM(F$1308:F$1309)</f>
        <v>19984</v>
      </c>
      <c r="G1269" s="71">
        <f t="shared" si="0"/>
        <v>4.4587038879790805E-2</v>
      </c>
      <c r="H1269" s="71">
        <f t="shared" si="1"/>
        <v>0.73700697453380382</v>
      </c>
    </row>
    <row r="1270" spans="3:8" x14ac:dyDescent="0.25">
      <c r="C1270" s="9" t="s">
        <v>24</v>
      </c>
      <c r="F1270" s="39">
        <f>SUMIF(C$2:C$1257,"AbbVie",F$2:F$1257)</f>
        <v>17810</v>
      </c>
      <c r="G1270" s="71">
        <f t="shared" si="0"/>
        <v>3.9736547360341989E-2</v>
      </c>
      <c r="H1270" s="71">
        <f t="shared" si="1"/>
        <v>0.77674352189414586</v>
      </c>
    </row>
    <row r="1271" spans="3:8" x14ac:dyDescent="0.25">
      <c r="C1271" s="9" t="s">
        <v>1216</v>
      </c>
      <c r="F1271" s="39">
        <f>SUMIF(C$2:C$1257,"MERCK SERONO",F$2:F$1257)</f>
        <v>14581</v>
      </c>
      <c r="G1271" s="71">
        <f t="shared" si="0"/>
        <v>3.2532206460479871E-2</v>
      </c>
      <c r="H1271" s="71">
        <f t="shared" si="1"/>
        <v>0.80927572835462569</v>
      </c>
    </row>
    <row r="1272" spans="3:8" x14ac:dyDescent="0.25">
      <c r="C1272" s="9" t="s">
        <v>4454</v>
      </c>
      <c r="F1272" s="39">
        <f>SUM(F$1299:F$1300)</f>
        <v>13288</v>
      </c>
      <c r="G1272" s="71">
        <f t="shared" si="0"/>
        <v>2.9647346508940166E-2</v>
      </c>
      <c r="H1272" s="71">
        <f t="shared" si="1"/>
        <v>0.83892307486356588</v>
      </c>
    </row>
    <row r="1273" spans="3:8" x14ac:dyDescent="0.25">
      <c r="C1273" s="9" t="s">
        <v>4456</v>
      </c>
      <c r="F1273" s="39">
        <f>SUMIF(C$2:C$1257,"SANOFI AVENTIS France",F$2:F$1257)</f>
        <v>13036</v>
      </c>
      <c r="G1273" s="71">
        <f t="shared" si="0"/>
        <v>2.9085100021865141E-2</v>
      </c>
      <c r="H1273" s="71">
        <f t="shared" si="1"/>
        <v>0.86800817488543103</v>
      </c>
    </row>
    <row r="1274" spans="3:8" x14ac:dyDescent="0.25">
      <c r="C1274" s="9" t="s">
        <v>1000</v>
      </c>
      <c r="F1274" s="39">
        <f>SUMIF(C$2:C$1257,"LABORATOIRE GLAXOSMITHKLINE",F$2:F$1257)</f>
        <v>10275</v>
      </c>
      <c r="G1274" s="71">
        <f t="shared" si="0"/>
        <v>2.2924931169428071E-2</v>
      </c>
      <c r="H1274" s="71">
        <f t="shared" si="1"/>
        <v>0.89093310605485909</v>
      </c>
    </row>
    <row r="1275" spans="3:8" x14ac:dyDescent="0.25">
      <c r="C1275" s="9" t="s">
        <v>1428</v>
      </c>
      <c r="F1275" s="39">
        <f>SUMIF(C$2:C$1257,"PIERRE FABRE MEDICAMENT",F$2:F$1257)</f>
        <v>5373</v>
      </c>
      <c r="G1275" s="71">
        <f t="shared" si="0"/>
        <v>1.1987898313706766E-2</v>
      </c>
      <c r="H1275" s="71">
        <f t="shared" si="1"/>
        <v>0.90292100436856582</v>
      </c>
    </row>
    <row r="1276" spans="3:8" x14ac:dyDescent="0.25">
      <c r="C1276" s="9" t="s">
        <v>175</v>
      </c>
      <c r="F1276" s="39">
        <f>SUMIF(C$2:C$1257,"ASTELLAS PHARMA",F$2:F$1257)</f>
        <v>5071</v>
      </c>
      <c r="G1276" s="71">
        <f t="shared" si="0"/>
        <v>1.1314094983958125E-2</v>
      </c>
      <c r="H1276" s="71">
        <f t="shared" si="1"/>
        <v>0.91423509935252389</v>
      </c>
    </row>
    <row r="1277" spans="3:8" x14ac:dyDescent="0.25">
      <c r="C1277" s="9" t="s">
        <v>1329</v>
      </c>
      <c r="F1277" s="39">
        <f>SUMIF(C$2:C$1257,"Orion Corporation Orion Pharma",F$2:F$1257)</f>
        <v>5010</v>
      </c>
      <c r="G1277" s="71">
        <f t="shared" si="0"/>
        <v>1.1177995635896314E-2</v>
      </c>
      <c r="H1277" s="71">
        <f t="shared" si="1"/>
        <v>0.92541309498842017</v>
      </c>
    </row>
    <row r="1278" spans="3:8" x14ac:dyDescent="0.25">
      <c r="C1278" s="9" t="s">
        <v>259</v>
      </c>
      <c r="F1278" s="39">
        <f>SUMIF(C$2:C$1257,"BIOGARAN",F$2:F$1257)</f>
        <v>3615</v>
      </c>
      <c r="G1278" s="71">
        <f t="shared" si="0"/>
        <v>8.0655597253024309E-3</v>
      </c>
      <c r="H1278" s="71">
        <f t="shared" si="1"/>
        <v>0.9334786547137226</v>
      </c>
    </row>
    <row r="1279" spans="3:8" x14ac:dyDescent="0.25">
      <c r="C1279" s="9" t="s">
        <v>726</v>
      </c>
      <c r="F1279" s="39">
        <f>SUMIF(C$2:C$1257,"GILEAD SCIENCES",F$2:F$1257)</f>
        <v>3554</v>
      </c>
      <c r="G1279" s="71">
        <f t="shared" si="0"/>
        <v>7.92946037724062E-3</v>
      </c>
      <c r="H1279" s="71">
        <f t="shared" si="1"/>
        <v>0.94140811509096323</v>
      </c>
    </row>
    <row r="1280" spans="3:8" x14ac:dyDescent="0.25">
      <c r="C1280" s="9" t="s">
        <v>856</v>
      </c>
      <c r="F1280" s="39">
        <f>SUMIF(C$2:C$1257,"INSTITUT MERIEUX",F$2:F$1257)</f>
        <v>2810</v>
      </c>
      <c r="G1280" s="71">
        <f t="shared" si="0"/>
        <v>6.2694945582572143E-3</v>
      </c>
      <c r="H1280" s="71">
        <f t="shared" si="1"/>
        <v>0.94767760964922043</v>
      </c>
    </row>
    <row r="1281" spans="3:8" x14ac:dyDescent="0.25">
      <c r="C1281" s="9" t="s">
        <v>566</v>
      </c>
      <c r="F1281" s="39">
        <f>SUMIF(C$2:C$1257,"EISAI SAS",F$2:F$1257)</f>
        <v>2789</v>
      </c>
      <c r="G1281" s="71">
        <f t="shared" si="0"/>
        <v>6.2226406843342956E-3</v>
      </c>
      <c r="H1281" s="71">
        <f t="shared" si="1"/>
        <v>0.95390025033355474</v>
      </c>
    </row>
    <row r="1282" spans="3:8" x14ac:dyDescent="0.25">
      <c r="C1282" s="9" t="s">
        <v>686</v>
      </c>
      <c r="F1282" s="39">
        <f>SUMIF(C$2:C$1257,"galderma international",F$2:F$1257)</f>
        <v>2227</v>
      </c>
      <c r="G1282" s="71">
        <f t="shared" si="0"/>
        <v>4.9687417726828531E-3</v>
      </c>
      <c r="H1282" s="71">
        <f t="shared" si="1"/>
        <v>0.95886899210623755</v>
      </c>
    </row>
    <row r="1283" spans="3:8" x14ac:dyDescent="0.25">
      <c r="C1283" s="9" t="s">
        <v>1248</v>
      </c>
      <c r="F1283" s="39">
        <f>SUMIF(C$2:C$1257,"NANOBIOTIX S.A.",F$2:F$1257)</f>
        <v>450</v>
      </c>
      <c r="G1283" s="71">
        <f t="shared" si="0"/>
        <v>1.0040115840625433E-3</v>
      </c>
      <c r="H1283" s="71">
        <f t="shared" si="1"/>
        <v>0.95987300369030004</v>
      </c>
    </row>
    <row r="1284" spans="3:8" x14ac:dyDescent="0.25">
      <c r="C1284" s="9" t="s">
        <v>241</v>
      </c>
      <c r="F1284" s="39">
        <f>SUMIF(C$2:C$1257,"Bayer HealthCare SAS",F$2:F$1257)</f>
        <v>219</v>
      </c>
      <c r="G1284" s="71">
        <f t="shared" si="0"/>
        <v>4.8861897091043768E-4</v>
      </c>
      <c r="H1284" s="71">
        <f t="shared" si="1"/>
        <v>0.9603616226612105</v>
      </c>
    </row>
    <row r="1285" spans="3:8" x14ac:dyDescent="0.25">
      <c r="C1285" s="9" t="s">
        <v>1399</v>
      </c>
      <c r="F1285" s="39">
        <f>SUMIF(C$2:C$1257,"PFIZER SAS",F$2:F$1257)</f>
        <v>203</v>
      </c>
      <c r="G1285" s="71">
        <f t="shared" si="0"/>
        <v>4.5292078125488061E-4</v>
      </c>
      <c r="H1285" s="71">
        <f t="shared" si="1"/>
        <v>0.96081454344246542</v>
      </c>
    </row>
    <row r="1286" spans="3:8" x14ac:dyDescent="0.25">
      <c r="C1286" s="9" t="s">
        <v>1098</v>
      </c>
      <c r="F1286" s="39">
        <f>SUMIF(C$2:C$1257,"LES LABORATOIRES SERVIER",F$2:F$1257)</f>
        <v>98</v>
      </c>
      <c r="G1286" s="71">
        <f t="shared" si="0"/>
        <v>2.186514116402872E-4</v>
      </c>
      <c r="H1286" s="71">
        <f t="shared" si="1"/>
        <v>0.96103319485410565</v>
      </c>
    </row>
    <row r="1287" spans="3:8" x14ac:dyDescent="0.25">
      <c r="C1287" s="9" t="s">
        <v>1543</v>
      </c>
      <c r="F1287" s="39">
        <f>SUMIF(C$2:C$1257,"SANDOZ",F$2:F$1257)</f>
        <v>78</v>
      </c>
      <c r="G1287" s="71">
        <f t="shared" si="0"/>
        <v>1.7402867457084082E-4</v>
      </c>
      <c r="H1287" s="71">
        <f t="shared" si="1"/>
        <v>0.96120722352867649</v>
      </c>
    </row>
    <row r="1288" spans="3:8" x14ac:dyDescent="0.25">
      <c r="C1288" s="9" t="s">
        <v>2695</v>
      </c>
      <c r="F1288" s="39">
        <f>SUMIF(C$2:C$1257,"CELGENE SAS",F$2:F$1257)</f>
        <v>60</v>
      </c>
      <c r="G1288" s="71">
        <f t="shared" si="0"/>
        <v>1.3386821120833911E-4</v>
      </c>
      <c r="H1288" s="71">
        <f t="shared" si="1"/>
        <v>0.9613410917398848</v>
      </c>
    </row>
    <row r="1289" spans="3:8" x14ac:dyDescent="0.25">
      <c r="C1289" s="9" t="s">
        <v>715</v>
      </c>
      <c r="F1289" s="39">
        <f>SUMIF(C$2:C$1257,"Genzyme",F$2:F$1257)</f>
        <v>11</v>
      </c>
      <c r="G1289" s="71">
        <f t="shared" si="0"/>
        <v>2.4542505388195503E-5</v>
      </c>
      <c r="H1289" s="71">
        <f t="shared" si="1"/>
        <v>0.96136563424527299</v>
      </c>
    </row>
    <row r="1291" spans="3:8" x14ac:dyDescent="0.25">
      <c r="G1291" s="71"/>
      <c r="H1291" s="71"/>
    </row>
    <row r="1292" spans="3:8" x14ac:dyDescent="0.25">
      <c r="G1292" s="71"/>
      <c r="H1292" s="71"/>
    </row>
    <row r="1293" spans="3:8" x14ac:dyDescent="0.25">
      <c r="G1293" s="71"/>
      <c r="H1293" s="71"/>
    </row>
    <row r="1294" spans="3:8" x14ac:dyDescent="0.25">
      <c r="G1294" s="71"/>
      <c r="H1294" s="71"/>
    </row>
    <row r="1295" spans="3:8" x14ac:dyDescent="0.25">
      <c r="G1295" s="71"/>
      <c r="H1295" s="71"/>
    </row>
    <row r="1296" spans="3:8" x14ac:dyDescent="0.25">
      <c r="C1296" s="9" t="s">
        <v>1316</v>
      </c>
      <c r="F1296" s="39">
        <f>SUMIF(C$2:C$1257,"ONXEO",F$2:F$1257)</f>
        <v>0</v>
      </c>
      <c r="G1296" s="71"/>
      <c r="H1296" s="71"/>
    </row>
    <row r="1297" spans="3:8" x14ac:dyDescent="0.25">
      <c r="C1297" s="9" t="s">
        <v>940</v>
      </c>
      <c r="F1297" s="39"/>
      <c r="G1297" s="71"/>
      <c r="H1297" s="71"/>
    </row>
    <row r="1298" spans="3:8" x14ac:dyDescent="0.25">
      <c r="C1298" s="9"/>
      <c r="F1298" s="39"/>
      <c r="G1298" s="71"/>
      <c r="H1298" s="71"/>
    </row>
    <row r="1299" spans="3:8" x14ac:dyDescent="0.25">
      <c r="C1299" s="9" t="s">
        <v>1282</v>
      </c>
      <c r="F1299" s="39">
        <f>SUMIF(C$2:C$1257,"NOVARTIS PHARMA SAS",F$2:F$1257)</f>
        <v>13288</v>
      </c>
      <c r="G1299" s="71"/>
      <c r="H1299" s="71"/>
    </row>
    <row r="1300" spans="3:8" x14ac:dyDescent="0.25">
      <c r="C1300" s="9" t="s">
        <v>3195</v>
      </c>
      <c r="F1300" s="39">
        <f>SUMIF(C$2:C$1257,"Sociétés étrangères du groupe Novartis",F$2:F$1257)</f>
        <v>0</v>
      </c>
      <c r="G1300" s="71"/>
      <c r="H1300" s="71"/>
    </row>
    <row r="1301" spans="3:8" x14ac:dyDescent="0.25">
      <c r="C1301" s="9" t="s">
        <v>1513</v>
      </c>
      <c r="F1301" s="39">
        <f>SUMIF(C$2:C$1257,"ROCHE SAS",F$2:F$1257)</f>
        <v>88092</v>
      </c>
      <c r="G1301" s="71"/>
      <c r="H1301" s="71"/>
    </row>
    <row r="1302" spans="3:8" x14ac:dyDescent="0.25">
      <c r="C1302" s="9" t="s">
        <v>4452</v>
      </c>
      <c r="F1302" s="39">
        <f>SUMIF(C$2:C$1257,"ROCHE Royaume-Uni",F$2:F$1257)</f>
        <v>990</v>
      </c>
      <c r="G1302" s="71"/>
      <c r="H1302" s="71"/>
    </row>
    <row r="1303" spans="3:8" x14ac:dyDescent="0.25">
      <c r="C1303" s="9" t="s">
        <v>3182</v>
      </c>
      <c r="F1303" s="39">
        <f>SUMIF(C$2:C$1257,"ROCHE ETATS-UNIS",F$2:F$1257)</f>
        <v>24129</v>
      </c>
      <c r="G1303" s="71"/>
      <c r="H1303" s="71"/>
    </row>
    <row r="1304" spans="3:8" x14ac:dyDescent="0.25">
      <c r="C1304" s="9" t="s">
        <v>3296</v>
      </c>
      <c r="F1304" s="39">
        <f>SUMIF(C$2:C$1257,"ROCHE MAROC",F$2:F$1257)</f>
        <v>491</v>
      </c>
      <c r="G1304" s="71"/>
      <c r="H1304" s="71"/>
    </row>
    <row r="1305" spans="3:8" x14ac:dyDescent="0.25">
      <c r="C1305" s="9" t="s">
        <v>3298</v>
      </c>
      <c r="F1305" s="39">
        <f>SUMIF(C$2:C$1257,"ROCHE SUISSE",F$2:F$1257)</f>
        <v>54</v>
      </c>
      <c r="G1305" s="71"/>
      <c r="H1305" s="71"/>
    </row>
    <row r="1306" spans="3:8" x14ac:dyDescent="0.25">
      <c r="C1306" s="9" t="s">
        <v>3300</v>
      </c>
      <c r="F1306" s="39">
        <f>SUMIF(C$2:C$1257,"ROCHE DANEMARK",F$2:F$1257)</f>
        <v>687</v>
      </c>
      <c r="G1306" s="71"/>
      <c r="H1306" s="71"/>
    </row>
    <row r="1307" spans="3:8" x14ac:dyDescent="0.25">
      <c r="C1307" s="9" t="s">
        <v>4455</v>
      </c>
      <c r="F1307" s="39">
        <f>SUMIF(C$2:C$1257,"ROCHE Allemagne",F$2:F$1257)</f>
        <v>619</v>
      </c>
      <c r="G1307" s="71"/>
      <c r="H1307" s="71"/>
    </row>
    <row r="1308" spans="3:8" x14ac:dyDescent="0.25">
      <c r="C1308" s="9" t="s">
        <v>328</v>
      </c>
      <c r="F1308" s="39">
        <f>SUMIF(C$2:C$1257,"BRISTOL-MYERS SQUIBB COMPANY",F$2:F$1257)</f>
        <v>1702</v>
      </c>
      <c r="G1308" s="71"/>
      <c r="H1308" s="71"/>
    </row>
    <row r="1309" spans="3:8" x14ac:dyDescent="0.25">
      <c r="C1309" s="9" t="s">
        <v>326</v>
      </c>
      <c r="F1309" s="39">
        <f>SUMIF(C$2:C$1257,"BRISTOL-MYERS SQUIBB",F$2:F$1257)</f>
        <v>18282</v>
      </c>
      <c r="G1309" s="71"/>
      <c r="H1309" s="71"/>
    </row>
    <row r="1310" spans="3:8" x14ac:dyDescent="0.25">
      <c r="F1310" s="39"/>
      <c r="G1310" s="71"/>
      <c r="H1310" s="71"/>
    </row>
    <row r="1311" spans="3:8" x14ac:dyDescent="0.25">
      <c r="F1311" s="39"/>
      <c r="G1311" s="71"/>
      <c r="H1311" s="71"/>
    </row>
    <row r="1312" spans="3:8" x14ac:dyDescent="0.25">
      <c r="F1312" s="39"/>
    </row>
    <row r="1313" spans="6:6" x14ac:dyDescent="0.25">
      <c r="F1313" s="39"/>
    </row>
    <row r="1314" spans="6:6" x14ac:dyDescent="0.25">
      <c r="F1314" s="39"/>
    </row>
    <row r="1315" spans="6:6" x14ac:dyDescent="0.25">
      <c r="F1315" s="39"/>
    </row>
    <row r="1316" spans="6:6" x14ac:dyDescent="0.25">
      <c r="F1316" s="39"/>
    </row>
    <row r="1317" spans="6:6" x14ac:dyDescent="0.25">
      <c r="F1317" s="39"/>
    </row>
    <row r="1318" spans="6:6" x14ac:dyDescent="0.25">
      <c r="F1318" s="39"/>
    </row>
    <row r="1319" spans="6:6" x14ac:dyDescent="0.25">
      <c r="F1319" s="39"/>
    </row>
    <row r="1320" spans="6:6" x14ac:dyDescent="0.25">
      <c r="F1320" s="39"/>
    </row>
    <row r="1321" spans="6:6" x14ac:dyDescent="0.25">
      <c r="F1321" s="39"/>
    </row>
    <row r="1322" spans="6:6" x14ac:dyDescent="0.25">
      <c r="F1322" s="39"/>
    </row>
    <row r="1323" spans="6:6" x14ac:dyDescent="0.25">
      <c r="F1323" s="39"/>
    </row>
    <row r="1324" spans="6:6" x14ac:dyDescent="0.25">
      <c r="F1324" s="39"/>
    </row>
    <row r="1325" spans="6:6" x14ac:dyDescent="0.25">
      <c r="F1325" s="39"/>
    </row>
    <row r="1326" spans="6:6" x14ac:dyDescent="0.25">
      <c r="F1326" s="39"/>
    </row>
    <row r="1327" spans="6:6" x14ac:dyDescent="0.25">
      <c r="F1327" s="39"/>
    </row>
    <row r="1328" spans="6:6" x14ac:dyDescent="0.25">
      <c r="F1328" s="39"/>
    </row>
    <row r="1329" spans="6:6" x14ac:dyDescent="0.25">
      <c r="F1329" s="39"/>
    </row>
    <row r="1330" spans="6:6" x14ac:dyDescent="0.25">
      <c r="F1330" s="39"/>
    </row>
    <row r="1331" spans="6:6" x14ac:dyDescent="0.25">
      <c r="F1331" s="39"/>
    </row>
    <row r="1332" spans="6:6" x14ac:dyDescent="0.25">
      <c r="F1332" s="39"/>
    </row>
    <row r="1333" spans="6:6" x14ac:dyDescent="0.25">
      <c r="F1333" s="39"/>
    </row>
    <row r="1334" spans="6:6" x14ac:dyDescent="0.25">
      <c r="F1334" s="39"/>
    </row>
    <row r="1335" spans="6:6" x14ac:dyDescent="0.25">
      <c r="F1335" s="39"/>
    </row>
    <row r="1336" spans="6:6" x14ac:dyDescent="0.25">
      <c r="F1336" s="39"/>
    </row>
    <row r="1337" spans="6:6" x14ac:dyDescent="0.25">
      <c r="F1337" s="39"/>
    </row>
    <row r="1338" spans="6:6" x14ac:dyDescent="0.25">
      <c r="F1338" s="39"/>
    </row>
    <row r="1339" spans="6:6" x14ac:dyDescent="0.25">
      <c r="F1339" s="39"/>
    </row>
    <row r="1340" spans="6:6" x14ac:dyDescent="0.25">
      <c r="F1340" s="39"/>
    </row>
    <row r="1341" spans="6:6" x14ac:dyDescent="0.25">
      <c r="F1341" s="39"/>
    </row>
    <row r="1342" spans="6:6" x14ac:dyDescent="0.25">
      <c r="F1342" s="39"/>
    </row>
    <row r="1343" spans="6:6" x14ac:dyDescent="0.25">
      <c r="F1343" s="39"/>
    </row>
    <row r="1344" spans="6:6" x14ac:dyDescent="0.25">
      <c r="F1344" s="39"/>
    </row>
    <row r="1345" spans="6:6" x14ac:dyDescent="0.25">
      <c r="F1345" s="39"/>
    </row>
    <row r="1346" spans="6:6" x14ac:dyDescent="0.25">
      <c r="F1346" s="39"/>
    </row>
    <row r="1347" spans="6:6" x14ac:dyDescent="0.25">
      <c r="F1347" s="39"/>
    </row>
    <row r="1348" spans="6:6" x14ac:dyDescent="0.25">
      <c r="F1348" s="39"/>
    </row>
    <row r="1349" spans="6:6" x14ac:dyDescent="0.25">
      <c r="F1349" s="39"/>
    </row>
    <row r="1350" spans="6:6" x14ac:dyDescent="0.25">
      <c r="F1350" s="39"/>
    </row>
    <row r="1351" spans="6:6" x14ac:dyDescent="0.25">
      <c r="F1351" s="39"/>
    </row>
    <row r="1352" spans="6:6" x14ac:dyDescent="0.25">
      <c r="F1352" s="39"/>
    </row>
    <row r="1353" spans="6:6" x14ac:dyDescent="0.25">
      <c r="F1353" s="39"/>
    </row>
    <row r="1354" spans="6:6" x14ac:dyDescent="0.25">
      <c r="F1354" s="3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dimension ref="A1:H808"/>
  <sheetViews>
    <sheetView topLeftCell="A555" workbookViewId="0">
      <selection activeCell="C566" sqref="C566"/>
    </sheetView>
  </sheetViews>
  <sheetFormatPr baseColWidth="10" defaultRowHeight="15" x14ac:dyDescent="0.25"/>
  <cols>
    <col min="1" max="1" width="37.5703125" style="1" bestFit="1" customWidth="1"/>
    <col min="2" max="2" width="12.140625" style="1" customWidth="1"/>
    <col min="3" max="3" width="28.7109375" style="1" customWidth="1"/>
    <col min="4" max="4" width="10.7109375" style="12" bestFit="1" customWidth="1"/>
    <col min="5" max="5" width="22.7109375" style="1" bestFit="1" customWidth="1"/>
    <col min="6" max="6" width="47.42578125" style="1" customWidth="1"/>
    <col min="7" max="7" width="11.42578125" style="9"/>
    <col min="8" max="8" width="23.7109375" style="1" bestFit="1" customWidth="1"/>
    <col min="9" max="16384" width="11.42578125" style="1"/>
  </cols>
  <sheetData>
    <row r="1" spans="1:8" s="13" customFormat="1" ht="30" x14ac:dyDescent="0.25">
      <c r="A1" s="13" t="s">
        <v>4048</v>
      </c>
      <c r="B1" s="13" t="s">
        <v>4049</v>
      </c>
      <c r="C1" s="13" t="s">
        <v>4050</v>
      </c>
      <c r="D1" s="11" t="s">
        <v>4051</v>
      </c>
      <c r="E1" s="13" t="s">
        <v>4326</v>
      </c>
      <c r="F1" s="13" t="s">
        <v>4327</v>
      </c>
      <c r="G1" s="65" t="s">
        <v>4328</v>
      </c>
      <c r="H1" s="13" t="s">
        <v>3027</v>
      </c>
    </row>
    <row r="2" spans="1:8" s="13" customFormat="1" x14ac:dyDescent="0.25">
      <c r="A2" s="13" t="s">
        <v>4329</v>
      </c>
      <c r="B2" s="13" t="s">
        <v>3176</v>
      </c>
      <c r="C2" s="2" t="s">
        <v>1513</v>
      </c>
      <c r="D2" s="12" t="s">
        <v>3731</v>
      </c>
      <c r="E2" s="1" t="s">
        <v>3185</v>
      </c>
      <c r="F2" s="12" t="s">
        <v>2853</v>
      </c>
      <c r="G2" s="65"/>
    </row>
    <row r="3" spans="1:8" x14ac:dyDescent="0.25">
      <c r="A3" s="13" t="s">
        <v>4329</v>
      </c>
      <c r="B3" s="1" t="s">
        <v>3176</v>
      </c>
      <c r="C3" s="2" t="s">
        <v>1513</v>
      </c>
      <c r="D3" s="12" t="s">
        <v>3732</v>
      </c>
      <c r="E3" s="1" t="s">
        <v>3186</v>
      </c>
      <c r="F3" s="12" t="s">
        <v>3187</v>
      </c>
      <c r="H3" s="1" t="s">
        <v>4363</v>
      </c>
    </row>
    <row r="4" spans="1:8" x14ac:dyDescent="0.25">
      <c r="A4" s="13" t="s">
        <v>4329</v>
      </c>
      <c r="B4" s="1" t="s">
        <v>3176</v>
      </c>
      <c r="C4" s="2" t="s">
        <v>326</v>
      </c>
      <c r="D4" s="12" t="s">
        <v>3956</v>
      </c>
      <c r="E4" s="1" t="s">
        <v>3188</v>
      </c>
      <c r="F4" s="12" t="s">
        <v>2838</v>
      </c>
    </row>
    <row r="5" spans="1:8" x14ac:dyDescent="0.25">
      <c r="A5" s="13" t="s">
        <v>4329</v>
      </c>
      <c r="B5" s="1" t="s">
        <v>3176</v>
      </c>
      <c r="C5" s="2" t="s">
        <v>1108</v>
      </c>
      <c r="D5" s="12" t="s">
        <v>3733</v>
      </c>
      <c r="E5" s="1" t="s">
        <v>3189</v>
      </c>
      <c r="F5" s="12" t="s">
        <v>2967</v>
      </c>
      <c r="H5" s="1" t="s">
        <v>4363</v>
      </c>
    </row>
    <row r="6" spans="1:8" x14ac:dyDescent="0.25">
      <c r="A6" s="13" t="s">
        <v>4329</v>
      </c>
      <c r="B6" s="1" t="s">
        <v>3176</v>
      </c>
      <c r="C6" s="2" t="s">
        <v>1513</v>
      </c>
      <c r="D6" s="12" t="s">
        <v>3734</v>
      </c>
      <c r="E6" s="1" t="s">
        <v>3190</v>
      </c>
      <c r="F6" s="12" t="s">
        <v>3187</v>
      </c>
      <c r="H6" s="1" t="s">
        <v>4363</v>
      </c>
    </row>
    <row r="7" spans="1:8" x14ac:dyDescent="0.25">
      <c r="A7" s="13" t="s">
        <v>4329</v>
      </c>
      <c r="B7" s="1" t="s">
        <v>3176</v>
      </c>
      <c r="C7" s="2" t="s">
        <v>1513</v>
      </c>
      <c r="D7" s="12" t="s">
        <v>4054</v>
      </c>
      <c r="E7" s="1" t="s">
        <v>3191</v>
      </c>
      <c r="F7" s="12" t="s">
        <v>3187</v>
      </c>
      <c r="H7" s="1" t="s">
        <v>4363</v>
      </c>
    </row>
    <row r="8" spans="1:8" x14ac:dyDescent="0.25">
      <c r="A8" s="13" t="s">
        <v>4329</v>
      </c>
      <c r="B8" s="1" t="s">
        <v>3176</v>
      </c>
      <c r="C8" s="2" t="s">
        <v>1108</v>
      </c>
      <c r="D8" s="12" t="s">
        <v>4055</v>
      </c>
      <c r="E8" s="1" t="s">
        <v>3192</v>
      </c>
      <c r="F8" s="12" t="s">
        <v>2894</v>
      </c>
      <c r="G8" s="9">
        <v>15638</v>
      </c>
    </row>
    <row r="9" spans="1:8" x14ac:dyDescent="0.25">
      <c r="A9" s="13" t="s">
        <v>4329</v>
      </c>
      <c r="B9" s="1" t="s">
        <v>3176</v>
      </c>
      <c r="C9" s="2" t="s">
        <v>1108</v>
      </c>
      <c r="D9" s="12" t="s">
        <v>4056</v>
      </c>
      <c r="E9" s="1" t="s">
        <v>3193</v>
      </c>
      <c r="F9" s="12" t="s">
        <v>2823</v>
      </c>
      <c r="H9" s="1" t="s">
        <v>4364</v>
      </c>
    </row>
    <row r="10" spans="1:8" x14ac:dyDescent="0.25">
      <c r="A10" s="13" t="s">
        <v>4329</v>
      </c>
      <c r="B10" s="1" t="s">
        <v>3176</v>
      </c>
      <c r="C10" s="2" t="s">
        <v>326</v>
      </c>
      <c r="D10" s="12" t="s">
        <v>3738</v>
      </c>
      <c r="E10" s="1" t="s">
        <v>3194</v>
      </c>
      <c r="F10" s="12" t="s">
        <v>2827</v>
      </c>
    </row>
    <row r="11" spans="1:8" ht="30" x14ac:dyDescent="0.25">
      <c r="A11" s="13" t="s">
        <v>4329</v>
      </c>
      <c r="B11" s="1" t="s">
        <v>3176</v>
      </c>
      <c r="C11" s="2" t="s">
        <v>3195</v>
      </c>
      <c r="D11" s="12" t="s">
        <v>4057</v>
      </c>
      <c r="E11" s="1" t="s">
        <v>3196</v>
      </c>
      <c r="F11" s="12" t="s">
        <v>3174</v>
      </c>
      <c r="G11" s="9">
        <v>1599</v>
      </c>
    </row>
    <row r="12" spans="1:8" x14ac:dyDescent="0.25">
      <c r="A12" s="13" t="s">
        <v>4329</v>
      </c>
      <c r="B12" s="1" t="s">
        <v>3176</v>
      </c>
      <c r="C12" s="2" t="s">
        <v>185</v>
      </c>
      <c r="D12" s="12" t="s">
        <v>3739</v>
      </c>
      <c r="E12" s="1" t="s">
        <v>3197</v>
      </c>
      <c r="F12" s="12" t="s">
        <v>2898</v>
      </c>
      <c r="G12" s="9">
        <v>25</v>
      </c>
    </row>
    <row r="13" spans="1:8" x14ac:dyDescent="0.25">
      <c r="A13" s="13" t="s">
        <v>4329</v>
      </c>
      <c r="B13" s="1" t="s">
        <v>3176</v>
      </c>
      <c r="C13" s="2" t="s">
        <v>1108</v>
      </c>
      <c r="D13" s="12" t="s">
        <v>3988</v>
      </c>
      <c r="E13" s="1" t="s">
        <v>3198</v>
      </c>
      <c r="F13" s="12" t="s">
        <v>2833</v>
      </c>
      <c r="G13" s="9">
        <v>1380</v>
      </c>
    </row>
    <row r="14" spans="1:8" x14ac:dyDescent="0.25">
      <c r="A14" s="38" t="s">
        <v>4330</v>
      </c>
      <c r="B14" s="1" t="s">
        <v>3176</v>
      </c>
      <c r="C14" s="2" t="s">
        <v>916</v>
      </c>
      <c r="D14" s="12" t="s">
        <v>4058</v>
      </c>
      <c r="E14" s="1" t="s">
        <v>3203</v>
      </c>
      <c r="F14" s="12" t="s">
        <v>2852</v>
      </c>
      <c r="H14" s="1" t="s">
        <v>4365</v>
      </c>
    </row>
    <row r="15" spans="1:8" x14ac:dyDescent="0.25">
      <c r="A15" s="38" t="s">
        <v>4330</v>
      </c>
      <c r="B15" s="1" t="s">
        <v>3176</v>
      </c>
      <c r="C15" s="2" t="s">
        <v>1399</v>
      </c>
      <c r="D15" s="12" t="s">
        <v>4059</v>
      </c>
      <c r="E15" s="1" t="s">
        <v>3204</v>
      </c>
      <c r="F15" s="12" t="s">
        <v>2861</v>
      </c>
    </row>
    <row r="16" spans="1:8" x14ac:dyDescent="0.25">
      <c r="A16" s="38" t="s">
        <v>4330</v>
      </c>
      <c r="B16" s="1" t="s">
        <v>3176</v>
      </c>
      <c r="C16" s="2" t="s">
        <v>916</v>
      </c>
      <c r="D16" s="12" t="s">
        <v>4060</v>
      </c>
      <c r="E16" s="1" t="s">
        <v>3205</v>
      </c>
      <c r="F16" s="12" t="s">
        <v>2852</v>
      </c>
      <c r="H16" s="1" t="s">
        <v>4366</v>
      </c>
    </row>
    <row r="17" spans="1:8" x14ac:dyDescent="0.25">
      <c r="A17" s="38" t="s">
        <v>4330</v>
      </c>
      <c r="B17" s="1" t="s">
        <v>3176</v>
      </c>
      <c r="C17" s="2" t="s">
        <v>175</v>
      </c>
      <c r="D17" s="12" t="s">
        <v>3732</v>
      </c>
      <c r="E17" s="1" t="s">
        <v>3186</v>
      </c>
      <c r="F17" s="12" t="s">
        <v>2852</v>
      </c>
      <c r="H17" s="1" t="s">
        <v>4363</v>
      </c>
    </row>
    <row r="18" spans="1:8" x14ac:dyDescent="0.25">
      <c r="A18" s="38" t="s">
        <v>4330</v>
      </c>
      <c r="B18" s="1" t="s">
        <v>3176</v>
      </c>
      <c r="C18" s="2" t="s">
        <v>241</v>
      </c>
      <c r="D18" s="12" t="s">
        <v>4061</v>
      </c>
      <c r="E18" s="1" t="s">
        <v>3206</v>
      </c>
      <c r="F18" s="12" t="s">
        <v>2852</v>
      </c>
      <c r="H18" s="1" t="s">
        <v>4367</v>
      </c>
    </row>
    <row r="19" spans="1:8" x14ac:dyDescent="0.25">
      <c r="A19" s="38" t="s">
        <v>4330</v>
      </c>
      <c r="B19" s="1" t="s">
        <v>3176</v>
      </c>
      <c r="C19" s="2" t="s">
        <v>916</v>
      </c>
      <c r="D19" s="12" t="s">
        <v>4062</v>
      </c>
      <c r="E19" s="1" t="s">
        <v>3207</v>
      </c>
      <c r="F19" s="12" t="s">
        <v>2852</v>
      </c>
      <c r="H19" s="1" t="s">
        <v>4368</v>
      </c>
    </row>
    <row r="20" spans="1:8" x14ac:dyDescent="0.25">
      <c r="A20" s="38" t="s">
        <v>4330</v>
      </c>
      <c r="B20" s="1" t="s">
        <v>3176</v>
      </c>
      <c r="C20" s="2" t="s">
        <v>916</v>
      </c>
      <c r="D20" s="12" t="s">
        <v>4063</v>
      </c>
      <c r="E20" s="1" t="s">
        <v>3208</v>
      </c>
      <c r="F20" s="12" t="s">
        <v>2852</v>
      </c>
      <c r="H20" s="1" t="s">
        <v>4369</v>
      </c>
    </row>
    <row r="21" spans="1:8" x14ac:dyDescent="0.25">
      <c r="A21" s="38" t="s">
        <v>4330</v>
      </c>
      <c r="B21" s="1" t="s">
        <v>3176</v>
      </c>
      <c r="C21" s="2" t="s">
        <v>916</v>
      </c>
      <c r="D21" s="12" t="s">
        <v>3747</v>
      </c>
      <c r="E21" s="1" t="s">
        <v>3209</v>
      </c>
      <c r="F21" s="12" t="s">
        <v>2823</v>
      </c>
    </row>
    <row r="22" spans="1:8" ht="30" x14ac:dyDescent="0.25">
      <c r="A22" s="38" t="s">
        <v>4330</v>
      </c>
      <c r="B22" s="1" t="s">
        <v>3176</v>
      </c>
      <c r="C22" s="2" t="s">
        <v>1329</v>
      </c>
      <c r="D22" s="12" t="s">
        <v>3747</v>
      </c>
      <c r="E22" s="1" t="s">
        <v>3210</v>
      </c>
      <c r="F22" s="12" t="s">
        <v>3211</v>
      </c>
    </row>
    <row r="23" spans="1:8" x14ac:dyDescent="0.25">
      <c r="A23" s="38" t="s">
        <v>4330</v>
      </c>
      <c r="B23" s="1" t="s">
        <v>3176</v>
      </c>
      <c r="C23" s="2" t="s">
        <v>916</v>
      </c>
      <c r="D23" s="12" t="s">
        <v>3747</v>
      </c>
      <c r="E23" s="1" t="s">
        <v>3209</v>
      </c>
      <c r="F23" s="12" t="s">
        <v>2852</v>
      </c>
      <c r="H23" s="1" t="s">
        <v>4370</v>
      </c>
    </row>
    <row r="24" spans="1:8" x14ac:dyDescent="0.25">
      <c r="A24" s="38" t="s">
        <v>4330</v>
      </c>
      <c r="B24" s="1" t="s">
        <v>3176</v>
      </c>
      <c r="C24" s="2" t="s">
        <v>1438</v>
      </c>
      <c r="D24" s="12" t="s">
        <v>4064</v>
      </c>
      <c r="E24" s="1" t="s">
        <v>3212</v>
      </c>
      <c r="F24" s="12" t="s">
        <v>2812</v>
      </c>
    </row>
    <row r="25" spans="1:8" x14ac:dyDescent="0.25">
      <c r="A25" s="38" t="s">
        <v>4330</v>
      </c>
      <c r="B25" s="1" t="s">
        <v>3176</v>
      </c>
      <c r="C25" s="2" t="s">
        <v>916</v>
      </c>
      <c r="D25" s="12" t="s">
        <v>4042</v>
      </c>
      <c r="E25" s="1" t="s">
        <v>3213</v>
      </c>
      <c r="F25" s="12" t="s">
        <v>2852</v>
      </c>
    </row>
    <row r="26" spans="1:8" x14ac:dyDescent="0.25">
      <c r="A26" s="38" t="s">
        <v>4330</v>
      </c>
      <c r="B26" s="1" t="s">
        <v>3176</v>
      </c>
      <c r="C26" s="2" t="s">
        <v>1049</v>
      </c>
      <c r="D26" s="12" t="s">
        <v>3752</v>
      </c>
      <c r="E26" s="1" t="s">
        <v>3214</v>
      </c>
      <c r="F26" s="12" t="s">
        <v>3077</v>
      </c>
    </row>
    <row r="27" spans="1:8" x14ac:dyDescent="0.25">
      <c r="A27" s="38" t="s">
        <v>4330</v>
      </c>
      <c r="B27" s="1" t="s">
        <v>3176</v>
      </c>
      <c r="C27" s="2" t="s">
        <v>1544</v>
      </c>
      <c r="D27" s="12" t="s">
        <v>4065</v>
      </c>
      <c r="E27" s="1" t="s">
        <v>3215</v>
      </c>
      <c r="F27" s="12" t="s">
        <v>2898</v>
      </c>
      <c r="H27" s="1" t="s">
        <v>4366</v>
      </c>
    </row>
    <row r="28" spans="1:8" x14ac:dyDescent="0.25">
      <c r="A28" s="38" t="s">
        <v>4330</v>
      </c>
      <c r="B28" s="1" t="s">
        <v>3176</v>
      </c>
      <c r="C28" s="2" t="s">
        <v>1544</v>
      </c>
      <c r="D28" s="12" t="s">
        <v>4065</v>
      </c>
      <c r="E28" s="1" t="s">
        <v>3215</v>
      </c>
      <c r="F28" s="12" t="s">
        <v>2873</v>
      </c>
    </row>
    <row r="29" spans="1:8" x14ac:dyDescent="0.25">
      <c r="A29" s="38" t="s">
        <v>4330</v>
      </c>
      <c r="B29" s="1" t="s">
        <v>3176</v>
      </c>
      <c r="C29" s="2" t="s">
        <v>1836</v>
      </c>
      <c r="D29" s="12" t="s">
        <v>4066</v>
      </c>
      <c r="E29" s="1" t="s">
        <v>3216</v>
      </c>
      <c r="F29" s="12" t="s">
        <v>2823</v>
      </c>
    </row>
    <row r="30" spans="1:8" x14ac:dyDescent="0.25">
      <c r="A30" s="38" t="s">
        <v>4330</v>
      </c>
      <c r="B30" s="1" t="s">
        <v>3176</v>
      </c>
      <c r="C30" s="2" t="s">
        <v>916</v>
      </c>
      <c r="D30" s="12" t="s">
        <v>4066</v>
      </c>
      <c r="E30" s="1" t="s">
        <v>3217</v>
      </c>
      <c r="F30" s="12" t="s">
        <v>2852</v>
      </c>
      <c r="H30" s="1" t="s">
        <v>4371</v>
      </c>
    </row>
    <row r="31" spans="1:8" x14ac:dyDescent="0.25">
      <c r="A31" s="38" t="s">
        <v>4330</v>
      </c>
      <c r="B31" s="1" t="s">
        <v>3176</v>
      </c>
      <c r="C31" s="2" t="s">
        <v>916</v>
      </c>
      <c r="D31" s="12" t="s">
        <v>3755</v>
      </c>
      <c r="E31" s="1" t="s">
        <v>3218</v>
      </c>
      <c r="F31" s="12" t="s">
        <v>2852</v>
      </c>
      <c r="H31" s="1" t="s">
        <v>4366</v>
      </c>
    </row>
    <row r="32" spans="1:8" x14ac:dyDescent="0.25">
      <c r="A32" s="38" t="s">
        <v>4330</v>
      </c>
      <c r="B32" s="1" t="s">
        <v>3176</v>
      </c>
      <c r="C32" t="s">
        <v>175</v>
      </c>
      <c r="D32" s="12" t="s">
        <v>3757</v>
      </c>
      <c r="E32" s="1" t="s">
        <v>3219</v>
      </c>
      <c r="F32" s="12" t="s">
        <v>2812</v>
      </c>
      <c r="H32" s="1" t="s">
        <v>4366</v>
      </c>
    </row>
    <row r="33" spans="1:8" x14ac:dyDescent="0.25">
      <c r="A33" s="38" t="s">
        <v>4330</v>
      </c>
      <c r="B33" s="1" t="s">
        <v>3176</v>
      </c>
      <c r="C33" t="s">
        <v>175</v>
      </c>
      <c r="D33" s="12" t="s">
        <v>3757</v>
      </c>
      <c r="E33" s="1" t="s">
        <v>3220</v>
      </c>
      <c r="F33" s="12" t="s">
        <v>2820</v>
      </c>
    </row>
    <row r="34" spans="1:8" x14ac:dyDescent="0.25">
      <c r="A34" s="38" t="s">
        <v>4330</v>
      </c>
      <c r="B34" s="1" t="s">
        <v>3176</v>
      </c>
      <c r="C34" t="s">
        <v>1544</v>
      </c>
      <c r="D34" s="12" t="s">
        <v>3758</v>
      </c>
      <c r="E34" s="1" t="s">
        <v>3221</v>
      </c>
      <c r="F34" s="12" t="s">
        <v>3222</v>
      </c>
      <c r="H34" s="1" t="s">
        <v>4372</v>
      </c>
    </row>
    <row r="35" spans="1:8" x14ac:dyDescent="0.25">
      <c r="A35" s="38" t="s">
        <v>4330</v>
      </c>
      <c r="B35" s="1" t="s">
        <v>3176</v>
      </c>
      <c r="C35" t="s">
        <v>1282</v>
      </c>
      <c r="D35" s="12" t="s">
        <v>3759</v>
      </c>
      <c r="E35" s="1" t="s">
        <v>3217</v>
      </c>
      <c r="F35" s="12" t="s">
        <v>2827</v>
      </c>
    </row>
    <row r="36" spans="1:8" x14ac:dyDescent="0.25">
      <c r="A36" s="38" t="s">
        <v>4330</v>
      </c>
      <c r="B36" s="1" t="s">
        <v>3176</v>
      </c>
      <c r="C36" t="s">
        <v>1544</v>
      </c>
      <c r="D36" s="12" t="s">
        <v>3759</v>
      </c>
      <c r="E36" s="1" t="s">
        <v>3217</v>
      </c>
      <c r="F36" s="12" t="s">
        <v>2898</v>
      </c>
      <c r="H36" s="1" t="s">
        <v>4373</v>
      </c>
    </row>
    <row r="37" spans="1:8" x14ac:dyDescent="0.25">
      <c r="A37" s="38" t="s">
        <v>4330</v>
      </c>
      <c r="B37" s="1" t="s">
        <v>3176</v>
      </c>
      <c r="C37" t="s">
        <v>1544</v>
      </c>
      <c r="D37" s="12" t="s">
        <v>3759</v>
      </c>
      <c r="E37" s="1" t="s">
        <v>3217</v>
      </c>
      <c r="F37" s="12" t="s">
        <v>2970</v>
      </c>
      <c r="H37" s="1" t="s">
        <v>4373</v>
      </c>
    </row>
    <row r="38" spans="1:8" x14ac:dyDescent="0.25">
      <c r="A38" s="38" t="s">
        <v>4330</v>
      </c>
      <c r="B38" s="1" t="s">
        <v>3176</v>
      </c>
      <c r="C38" t="s">
        <v>916</v>
      </c>
      <c r="D38" s="12" t="s">
        <v>4067</v>
      </c>
      <c r="E38" s="1" t="s">
        <v>3223</v>
      </c>
      <c r="F38" s="12" t="s">
        <v>2852</v>
      </c>
      <c r="H38" s="1" t="s">
        <v>4374</v>
      </c>
    </row>
    <row r="39" spans="1:8" x14ac:dyDescent="0.25">
      <c r="A39" s="38" t="s">
        <v>4330</v>
      </c>
      <c r="B39" s="1" t="s">
        <v>3176</v>
      </c>
      <c r="C39" t="s">
        <v>1242</v>
      </c>
      <c r="D39" s="12" t="s">
        <v>3886</v>
      </c>
      <c r="E39" s="1" t="s">
        <v>3224</v>
      </c>
      <c r="F39" s="12" t="s">
        <v>2890</v>
      </c>
      <c r="H39" s="1" t="s">
        <v>4363</v>
      </c>
    </row>
    <row r="40" spans="1:8" x14ac:dyDescent="0.25">
      <c r="A40" s="38" t="s">
        <v>4330</v>
      </c>
      <c r="B40" s="1" t="s">
        <v>3176</v>
      </c>
      <c r="C40" t="s">
        <v>241</v>
      </c>
      <c r="D40" s="12" t="s">
        <v>4068</v>
      </c>
      <c r="E40" s="1" t="s">
        <v>3225</v>
      </c>
      <c r="F40" s="12" t="s">
        <v>2885</v>
      </c>
      <c r="H40" s="1" t="s">
        <v>4366</v>
      </c>
    </row>
    <row r="41" spans="1:8" x14ac:dyDescent="0.25">
      <c r="A41" s="38" t="s">
        <v>4330</v>
      </c>
      <c r="B41" s="1" t="s">
        <v>3176</v>
      </c>
      <c r="C41" t="s">
        <v>241</v>
      </c>
      <c r="D41" s="12" t="s">
        <v>3764</v>
      </c>
      <c r="E41" s="1" t="s">
        <v>3225</v>
      </c>
      <c r="F41" s="12" t="s">
        <v>2852</v>
      </c>
    </row>
    <row r="42" spans="1:8" x14ac:dyDescent="0.25">
      <c r="A42" s="38" t="s">
        <v>4330</v>
      </c>
      <c r="B42" s="1" t="s">
        <v>3176</v>
      </c>
      <c r="C42" t="s">
        <v>1242</v>
      </c>
      <c r="D42" s="12" t="s">
        <v>4069</v>
      </c>
      <c r="E42" s="1" t="s">
        <v>3226</v>
      </c>
      <c r="F42" s="12" t="s">
        <v>2890</v>
      </c>
      <c r="H42" s="1" t="s">
        <v>4366</v>
      </c>
    </row>
    <row r="43" spans="1:8" x14ac:dyDescent="0.25">
      <c r="A43" s="38" t="s">
        <v>4330</v>
      </c>
      <c r="B43" s="1" t="s">
        <v>3176</v>
      </c>
      <c r="C43" t="s">
        <v>1282</v>
      </c>
      <c r="D43" s="12" t="s">
        <v>3767</v>
      </c>
      <c r="E43" s="1" t="s">
        <v>3227</v>
      </c>
      <c r="F43" s="12" t="s">
        <v>3228</v>
      </c>
    </row>
    <row r="44" spans="1:8" x14ac:dyDescent="0.25">
      <c r="A44" s="38" t="s">
        <v>4330</v>
      </c>
      <c r="B44" s="1" t="s">
        <v>3176</v>
      </c>
      <c r="C44" t="s">
        <v>1465</v>
      </c>
      <c r="D44" s="12" t="s">
        <v>4070</v>
      </c>
      <c r="E44" s="1" t="s">
        <v>3229</v>
      </c>
      <c r="F44" s="12" t="s">
        <v>3230</v>
      </c>
      <c r="H44" s="1" t="s">
        <v>4366</v>
      </c>
    </row>
    <row r="45" spans="1:8" x14ac:dyDescent="0.25">
      <c r="A45" s="38" t="s">
        <v>4330</v>
      </c>
      <c r="B45" s="1" t="s">
        <v>3176</v>
      </c>
      <c r="C45" t="s">
        <v>1049</v>
      </c>
      <c r="D45" s="12" t="s">
        <v>3768</v>
      </c>
      <c r="E45" s="1" t="s">
        <v>3231</v>
      </c>
      <c r="F45" s="12" t="s">
        <v>3077</v>
      </c>
    </row>
    <row r="46" spans="1:8" x14ac:dyDescent="0.25">
      <c r="A46" s="38" t="s">
        <v>4330</v>
      </c>
      <c r="B46" s="1" t="s">
        <v>3176</v>
      </c>
      <c r="C46" t="s">
        <v>1108</v>
      </c>
      <c r="D46" s="12" t="s">
        <v>3770</v>
      </c>
      <c r="E46" s="1" t="s">
        <v>3232</v>
      </c>
      <c r="F46" s="12" t="s">
        <v>2967</v>
      </c>
      <c r="H46" s="1" t="s">
        <v>4375</v>
      </c>
    </row>
    <row r="47" spans="1:8" x14ac:dyDescent="0.25">
      <c r="A47" s="38" t="s">
        <v>4330</v>
      </c>
      <c r="B47" s="1" t="s">
        <v>3176</v>
      </c>
      <c r="C47" t="s">
        <v>1242</v>
      </c>
      <c r="D47" s="12" t="s">
        <v>3916</v>
      </c>
      <c r="E47" s="1" t="s">
        <v>3233</v>
      </c>
      <c r="F47" s="12" t="s">
        <v>2890</v>
      </c>
    </row>
    <row r="48" spans="1:8" ht="14.25" customHeight="1" x14ac:dyDescent="0.25">
      <c r="A48" s="38" t="s">
        <v>4330</v>
      </c>
      <c r="B48" s="1" t="s">
        <v>3176</v>
      </c>
      <c r="C48" t="s">
        <v>1513</v>
      </c>
      <c r="D48" s="12" t="s">
        <v>4071</v>
      </c>
      <c r="E48" s="1" t="s">
        <v>3234</v>
      </c>
      <c r="F48" s="12" t="s">
        <v>2836</v>
      </c>
      <c r="H48" s="1" t="s">
        <v>4366</v>
      </c>
    </row>
    <row r="49" spans="1:8" x14ac:dyDescent="0.25">
      <c r="A49" s="38" t="s">
        <v>4330</v>
      </c>
      <c r="B49" s="1" t="s">
        <v>3176</v>
      </c>
      <c r="C49" t="s">
        <v>878</v>
      </c>
      <c r="D49" s="12" t="s">
        <v>4072</v>
      </c>
      <c r="E49" s="1" t="s">
        <v>3235</v>
      </c>
      <c r="F49" s="12" t="s">
        <v>2823</v>
      </c>
    </row>
    <row r="50" spans="1:8" x14ac:dyDescent="0.25">
      <c r="A50" s="38" t="s">
        <v>4330</v>
      </c>
      <c r="B50" s="1" t="s">
        <v>3176</v>
      </c>
      <c r="C50" t="s">
        <v>1513</v>
      </c>
      <c r="D50" s="12" t="s">
        <v>4073</v>
      </c>
      <c r="E50" s="1" t="s">
        <v>3236</v>
      </c>
      <c r="F50" s="12" t="s">
        <v>2813</v>
      </c>
      <c r="H50" s="1" t="s">
        <v>4366</v>
      </c>
    </row>
    <row r="51" spans="1:8" x14ac:dyDescent="0.25">
      <c r="A51" s="38" t="s">
        <v>4330</v>
      </c>
      <c r="B51" s="1" t="s">
        <v>3176</v>
      </c>
      <c r="C51" t="s">
        <v>1513</v>
      </c>
      <c r="D51" s="12" t="s">
        <v>4074</v>
      </c>
      <c r="E51" s="1" t="s">
        <v>3234</v>
      </c>
      <c r="F51" s="12" t="s">
        <v>3187</v>
      </c>
      <c r="H51" s="1" t="s">
        <v>4366</v>
      </c>
    </row>
    <row r="52" spans="1:8" x14ac:dyDescent="0.25">
      <c r="A52" s="38" t="s">
        <v>4330</v>
      </c>
      <c r="B52" s="1" t="s">
        <v>3176</v>
      </c>
      <c r="C52" t="s">
        <v>121</v>
      </c>
      <c r="D52" s="12" t="s">
        <v>4075</v>
      </c>
      <c r="E52" s="1" t="s">
        <v>3237</v>
      </c>
      <c r="F52" s="12" t="s">
        <v>2845</v>
      </c>
      <c r="H52" s="1" t="s">
        <v>4366</v>
      </c>
    </row>
    <row r="53" spans="1:8" x14ac:dyDescent="0.25">
      <c r="A53" s="38" t="s">
        <v>4330</v>
      </c>
      <c r="B53" s="1" t="s">
        <v>3176</v>
      </c>
      <c r="C53" t="s">
        <v>1544</v>
      </c>
      <c r="D53" s="12" t="s">
        <v>3775</v>
      </c>
      <c r="E53" s="1" t="s">
        <v>3238</v>
      </c>
      <c r="F53" s="12" t="s">
        <v>2931</v>
      </c>
      <c r="H53" s="1" t="s">
        <v>4376</v>
      </c>
    </row>
    <row r="54" spans="1:8" x14ac:dyDescent="0.25">
      <c r="A54" s="38" t="s">
        <v>4330</v>
      </c>
      <c r="B54" s="1" t="s">
        <v>3176</v>
      </c>
      <c r="C54" t="s">
        <v>1544</v>
      </c>
      <c r="D54" s="12" t="s">
        <v>4076</v>
      </c>
      <c r="E54" s="1" t="s">
        <v>3239</v>
      </c>
      <c r="F54" s="12" t="s">
        <v>2873</v>
      </c>
    </row>
    <row r="55" spans="1:8" x14ac:dyDescent="0.25">
      <c r="A55" s="38" t="s">
        <v>4330</v>
      </c>
      <c r="B55" s="1" t="s">
        <v>3176</v>
      </c>
      <c r="C55" t="s">
        <v>1544</v>
      </c>
      <c r="D55" s="12" t="s">
        <v>3856</v>
      </c>
      <c r="E55" s="1" t="s">
        <v>3240</v>
      </c>
      <c r="F55" s="12" t="s">
        <v>2873</v>
      </c>
    </row>
    <row r="56" spans="1:8" x14ac:dyDescent="0.25">
      <c r="A56" s="38" t="s">
        <v>4330</v>
      </c>
      <c r="B56" s="1" t="s">
        <v>3176</v>
      </c>
      <c r="C56" t="s">
        <v>916</v>
      </c>
      <c r="D56" s="12" t="s">
        <v>4077</v>
      </c>
      <c r="E56" s="1" t="s">
        <v>3241</v>
      </c>
      <c r="F56" s="12" t="s">
        <v>2852</v>
      </c>
      <c r="H56" s="1" t="s">
        <v>4366</v>
      </c>
    </row>
    <row r="57" spans="1:8" x14ac:dyDescent="0.25">
      <c r="A57" s="38" t="s">
        <v>4330</v>
      </c>
      <c r="B57" s="1" t="s">
        <v>3176</v>
      </c>
      <c r="C57" t="s">
        <v>1438</v>
      </c>
      <c r="D57" s="12" t="s">
        <v>3900</v>
      </c>
      <c r="E57" s="1" t="s">
        <v>3242</v>
      </c>
      <c r="F57" s="12" t="s">
        <v>2812</v>
      </c>
    </row>
    <row r="58" spans="1:8" x14ac:dyDescent="0.25">
      <c r="A58" s="38" t="s">
        <v>4330</v>
      </c>
      <c r="B58" s="1" t="s">
        <v>3176</v>
      </c>
      <c r="C58" t="s">
        <v>241</v>
      </c>
      <c r="D58" s="12" t="s">
        <v>3901</v>
      </c>
      <c r="E58" s="1" t="s">
        <v>3243</v>
      </c>
      <c r="F58" s="12" t="s">
        <v>2885</v>
      </c>
      <c r="H58" s="1" t="s">
        <v>4377</v>
      </c>
    </row>
    <row r="59" spans="1:8" x14ac:dyDescent="0.25">
      <c r="A59" s="38" t="s">
        <v>4330</v>
      </c>
      <c r="B59" s="1" t="s">
        <v>3176</v>
      </c>
      <c r="C59" t="s">
        <v>1544</v>
      </c>
      <c r="D59" s="12" t="s">
        <v>4078</v>
      </c>
      <c r="E59" s="1" t="s">
        <v>3238</v>
      </c>
      <c r="F59" s="12" t="s">
        <v>2895</v>
      </c>
    </row>
    <row r="60" spans="1:8" x14ac:dyDescent="0.25">
      <c r="A60" s="38" t="s">
        <v>4330</v>
      </c>
      <c r="B60" s="1" t="s">
        <v>3176</v>
      </c>
      <c r="C60" t="s">
        <v>916</v>
      </c>
      <c r="D60" s="12" t="s">
        <v>4079</v>
      </c>
      <c r="E60" s="1" t="s">
        <v>3244</v>
      </c>
      <c r="F60" s="12" t="s">
        <v>2852</v>
      </c>
      <c r="H60" s="1" t="s">
        <v>4366</v>
      </c>
    </row>
    <row r="61" spans="1:8" x14ac:dyDescent="0.25">
      <c r="A61" s="38" t="s">
        <v>4330</v>
      </c>
      <c r="B61" s="1" t="s">
        <v>3176</v>
      </c>
      <c r="C61" t="s">
        <v>1544</v>
      </c>
      <c r="D61" s="12" t="s">
        <v>3803</v>
      </c>
      <c r="E61" s="1" t="s">
        <v>3245</v>
      </c>
      <c r="F61" s="12" t="s">
        <v>2898</v>
      </c>
      <c r="H61" s="1" t="s">
        <v>4378</v>
      </c>
    </row>
    <row r="62" spans="1:8" x14ac:dyDescent="0.25">
      <c r="A62" s="38" t="s">
        <v>4330</v>
      </c>
      <c r="B62" s="1" t="s">
        <v>3176</v>
      </c>
      <c r="C62" t="s">
        <v>1544</v>
      </c>
      <c r="D62" s="12" t="s">
        <v>3927</v>
      </c>
      <c r="E62" s="1" t="s">
        <v>3246</v>
      </c>
      <c r="F62" s="12" t="s">
        <v>2873</v>
      </c>
    </row>
    <row r="63" spans="1:8" x14ac:dyDescent="0.25">
      <c r="A63" s="38" t="s">
        <v>4330</v>
      </c>
      <c r="B63" s="1" t="s">
        <v>3176</v>
      </c>
      <c r="C63" t="s">
        <v>185</v>
      </c>
      <c r="D63" s="12" t="s">
        <v>3777</v>
      </c>
      <c r="E63" s="1" t="s">
        <v>3247</v>
      </c>
      <c r="F63" s="12" t="s">
        <v>3222</v>
      </c>
    </row>
    <row r="64" spans="1:8" x14ac:dyDescent="0.25">
      <c r="A64" s="38" t="s">
        <v>4330</v>
      </c>
      <c r="B64" s="1" t="s">
        <v>3176</v>
      </c>
      <c r="C64" t="s">
        <v>916</v>
      </c>
      <c r="D64" s="12" t="s">
        <v>4080</v>
      </c>
      <c r="E64" s="1" t="s">
        <v>3248</v>
      </c>
      <c r="F64" s="12" t="s">
        <v>2852</v>
      </c>
      <c r="H64" s="1" t="s">
        <v>4379</v>
      </c>
    </row>
    <row r="65" spans="1:8" x14ac:dyDescent="0.25">
      <c r="A65" s="38" t="s">
        <v>4330</v>
      </c>
      <c r="B65" s="1" t="s">
        <v>3176</v>
      </c>
      <c r="C65" t="s">
        <v>772</v>
      </c>
      <c r="D65" s="12" t="s">
        <v>4081</v>
      </c>
      <c r="E65" s="1" t="s">
        <v>3249</v>
      </c>
      <c r="F65" s="12" t="s">
        <v>2948</v>
      </c>
    </row>
    <row r="66" spans="1:8" x14ac:dyDescent="0.25">
      <c r="A66" s="38" t="s">
        <v>4330</v>
      </c>
      <c r="B66" s="1" t="s">
        <v>3176</v>
      </c>
      <c r="C66" t="s">
        <v>916</v>
      </c>
      <c r="D66" s="12" t="s">
        <v>3781</v>
      </c>
      <c r="E66" s="1" t="s">
        <v>3250</v>
      </c>
      <c r="F66" s="12" t="s">
        <v>2883</v>
      </c>
      <c r="H66" s="1" t="s">
        <v>4380</v>
      </c>
    </row>
    <row r="67" spans="1:8" x14ac:dyDescent="0.25">
      <c r="A67" s="38" t="s">
        <v>4330</v>
      </c>
      <c r="B67" s="1" t="s">
        <v>3176</v>
      </c>
      <c r="C67" t="s">
        <v>1544</v>
      </c>
      <c r="D67" s="12" t="s">
        <v>4082</v>
      </c>
      <c r="E67" s="1" t="s">
        <v>3245</v>
      </c>
      <c r="F67" s="12" t="s">
        <v>2873</v>
      </c>
    </row>
    <row r="68" spans="1:8" x14ac:dyDescent="0.25">
      <c r="A68" s="38" t="s">
        <v>4330</v>
      </c>
      <c r="B68" s="1" t="s">
        <v>3176</v>
      </c>
      <c r="C68" t="s">
        <v>1544</v>
      </c>
      <c r="D68" s="12" t="s">
        <v>4083</v>
      </c>
      <c r="E68" s="1" t="s">
        <v>3239</v>
      </c>
      <c r="F68" s="12" t="s">
        <v>2873</v>
      </c>
    </row>
    <row r="69" spans="1:8" x14ac:dyDescent="0.25">
      <c r="A69" s="38" t="s">
        <v>4330</v>
      </c>
      <c r="B69" s="1" t="s">
        <v>3176</v>
      </c>
      <c r="C69" t="s">
        <v>916</v>
      </c>
      <c r="D69" s="12" t="s">
        <v>4084</v>
      </c>
      <c r="E69" s="1" t="s">
        <v>3251</v>
      </c>
      <c r="F69" s="12" t="s">
        <v>2852</v>
      </c>
      <c r="H69" s="1" t="s">
        <v>4381</v>
      </c>
    </row>
    <row r="70" spans="1:8" x14ac:dyDescent="0.25">
      <c r="A70" s="38" t="s">
        <v>4330</v>
      </c>
      <c r="B70" s="1" t="s">
        <v>3176</v>
      </c>
      <c r="C70" t="s">
        <v>916</v>
      </c>
      <c r="D70" s="12" t="s">
        <v>4085</v>
      </c>
      <c r="E70" s="1" t="s">
        <v>3251</v>
      </c>
      <c r="F70" s="12" t="s">
        <v>2852</v>
      </c>
      <c r="H70" s="1" t="s">
        <v>4381</v>
      </c>
    </row>
    <row r="71" spans="1:8" x14ac:dyDescent="0.25">
      <c r="A71" s="38" t="s">
        <v>4330</v>
      </c>
      <c r="B71" s="1" t="s">
        <v>3176</v>
      </c>
      <c r="C71" t="s">
        <v>1108</v>
      </c>
      <c r="D71" s="12" t="s">
        <v>4086</v>
      </c>
      <c r="E71" s="1" t="s">
        <v>3252</v>
      </c>
      <c r="F71" s="12" t="s">
        <v>2967</v>
      </c>
    </row>
    <row r="72" spans="1:8" x14ac:dyDescent="0.25">
      <c r="A72" s="38" t="s">
        <v>4330</v>
      </c>
      <c r="B72" s="1" t="s">
        <v>3176</v>
      </c>
      <c r="C72" t="s">
        <v>1466</v>
      </c>
      <c r="D72" s="12" t="s">
        <v>4087</v>
      </c>
      <c r="E72" s="1" t="s">
        <v>3253</v>
      </c>
      <c r="F72" s="12" t="s">
        <v>3254</v>
      </c>
    </row>
    <row r="73" spans="1:8" x14ac:dyDescent="0.25">
      <c r="A73" s="38" t="s">
        <v>4330</v>
      </c>
      <c r="B73" s="1" t="s">
        <v>3176</v>
      </c>
      <c r="C73" t="s">
        <v>1108</v>
      </c>
      <c r="D73" s="12" t="s">
        <v>4088</v>
      </c>
      <c r="E73" s="1" t="s">
        <v>3255</v>
      </c>
      <c r="F73" s="12" t="s">
        <v>2894</v>
      </c>
      <c r="G73" s="9">
        <v>1298</v>
      </c>
      <c r="H73" s="1" t="s">
        <v>4364</v>
      </c>
    </row>
    <row r="74" spans="1:8" x14ac:dyDescent="0.25">
      <c r="A74" s="38" t="s">
        <v>4330</v>
      </c>
      <c r="B74" s="1" t="s">
        <v>3176</v>
      </c>
      <c r="C74" t="s">
        <v>1544</v>
      </c>
      <c r="D74" s="12" t="s">
        <v>3786</v>
      </c>
      <c r="E74" s="1" t="s">
        <v>3256</v>
      </c>
      <c r="F74" s="12" t="s">
        <v>2873</v>
      </c>
    </row>
    <row r="75" spans="1:8" x14ac:dyDescent="0.25">
      <c r="A75" s="38" t="s">
        <v>4330</v>
      </c>
      <c r="B75" s="1" t="s">
        <v>3176</v>
      </c>
      <c r="C75" t="s">
        <v>1438</v>
      </c>
      <c r="D75" s="12" t="s">
        <v>4089</v>
      </c>
      <c r="E75" s="1" t="s">
        <v>3257</v>
      </c>
      <c r="F75" s="12" t="s">
        <v>2812</v>
      </c>
    </row>
    <row r="76" spans="1:8" x14ac:dyDescent="0.25">
      <c r="A76" s="38" t="s">
        <v>4330</v>
      </c>
      <c r="B76" s="1" t="s">
        <v>3176</v>
      </c>
      <c r="C76" t="s">
        <v>916</v>
      </c>
      <c r="D76" s="12" t="s">
        <v>3787</v>
      </c>
      <c r="E76" s="1" t="s">
        <v>3258</v>
      </c>
      <c r="F76" s="12" t="s">
        <v>2895</v>
      </c>
      <c r="G76" s="9">
        <v>600</v>
      </c>
      <c r="H76" s="1" t="s">
        <v>4365</v>
      </c>
    </row>
    <row r="77" spans="1:8" x14ac:dyDescent="0.25">
      <c r="A77" s="38" t="s">
        <v>4330</v>
      </c>
      <c r="B77" s="1" t="s">
        <v>3176</v>
      </c>
      <c r="C77" t="s">
        <v>916</v>
      </c>
      <c r="D77" s="12" t="s">
        <v>3787</v>
      </c>
      <c r="E77" s="1" t="s">
        <v>3259</v>
      </c>
      <c r="F77" s="12" t="s">
        <v>2852</v>
      </c>
      <c r="H77" s="1" t="s">
        <v>4365</v>
      </c>
    </row>
    <row r="78" spans="1:8" x14ac:dyDescent="0.25">
      <c r="A78" s="38" t="s">
        <v>4330</v>
      </c>
      <c r="B78" s="1" t="s">
        <v>3176</v>
      </c>
      <c r="C78" t="s">
        <v>916</v>
      </c>
      <c r="D78" s="12" t="s">
        <v>3787</v>
      </c>
      <c r="E78" s="1" t="s">
        <v>3259</v>
      </c>
      <c r="F78" s="12" t="s">
        <v>2883</v>
      </c>
      <c r="H78" s="1" t="s">
        <v>4365</v>
      </c>
    </row>
    <row r="79" spans="1:8" x14ac:dyDescent="0.25">
      <c r="A79" s="38" t="s">
        <v>4330</v>
      </c>
      <c r="B79" s="1" t="s">
        <v>3176</v>
      </c>
      <c r="C79" t="s">
        <v>916</v>
      </c>
      <c r="D79" s="12" t="s">
        <v>3787</v>
      </c>
      <c r="E79" s="1" t="s">
        <v>3259</v>
      </c>
      <c r="F79" s="12" t="s">
        <v>2883</v>
      </c>
      <c r="H79" s="1" t="s">
        <v>4365</v>
      </c>
    </row>
    <row r="80" spans="1:8" x14ac:dyDescent="0.25">
      <c r="A80" s="38" t="s">
        <v>4330</v>
      </c>
      <c r="B80" s="1" t="s">
        <v>3176</v>
      </c>
      <c r="C80" t="s">
        <v>1544</v>
      </c>
      <c r="D80" s="12" t="s">
        <v>4090</v>
      </c>
      <c r="E80" s="1" t="s">
        <v>3260</v>
      </c>
      <c r="F80" s="12" t="s">
        <v>2895</v>
      </c>
    </row>
    <row r="81" spans="1:8" x14ac:dyDescent="0.25">
      <c r="A81" s="38" t="s">
        <v>4330</v>
      </c>
      <c r="B81" s="1" t="s">
        <v>3176</v>
      </c>
      <c r="C81" t="s">
        <v>1438</v>
      </c>
      <c r="D81" s="12" t="s">
        <v>4091</v>
      </c>
      <c r="E81" s="1" t="s">
        <v>3261</v>
      </c>
      <c r="F81" s="12" t="s">
        <v>2812</v>
      </c>
    </row>
    <row r="82" spans="1:8" x14ac:dyDescent="0.25">
      <c r="A82" s="38" t="s">
        <v>4330</v>
      </c>
      <c r="B82" s="1" t="s">
        <v>3176</v>
      </c>
      <c r="C82" t="s">
        <v>916</v>
      </c>
      <c r="D82" s="12" t="s">
        <v>3789</v>
      </c>
      <c r="E82" s="1" t="s">
        <v>3262</v>
      </c>
      <c r="F82" s="12" t="s">
        <v>2895</v>
      </c>
      <c r="G82" s="9">
        <v>600</v>
      </c>
      <c r="H82" s="1" t="s">
        <v>4382</v>
      </c>
    </row>
    <row r="83" spans="1:8" x14ac:dyDescent="0.25">
      <c r="A83" s="38" t="s">
        <v>4330</v>
      </c>
      <c r="B83" s="1" t="s">
        <v>3176</v>
      </c>
      <c r="C83" t="s">
        <v>916</v>
      </c>
      <c r="D83" s="12" t="s">
        <v>3790</v>
      </c>
      <c r="E83" s="1" t="s">
        <v>3263</v>
      </c>
      <c r="F83" s="12" t="s">
        <v>2883</v>
      </c>
      <c r="H83" s="1" t="s">
        <v>4383</v>
      </c>
    </row>
    <row r="84" spans="1:8" x14ac:dyDescent="0.25">
      <c r="A84" s="38" t="s">
        <v>4330</v>
      </c>
      <c r="B84" s="1" t="s">
        <v>3176</v>
      </c>
      <c r="C84" t="s">
        <v>916</v>
      </c>
      <c r="D84" s="12" t="s">
        <v>3790</v>
      </c>
      <c r="E84" s="1" t="s">
        <v>3264</v>
      </c>
      <c r="F84" s="12" t="s">
        <v>2895</v>
      </c>
      <c r="G84" s="9">
        <v>700</v>
      </c>
      <c r="H84" s="1" t="s">
        <v>4383</v>
      </c>
    </row>
    <row r="85" spans="1:8" x14ac:dyDescent="0.25">
      <c r="A85" s="38" t="s">
        <v>4330</v>
      </c>
      <c r="B85" s="1" t="s">
        <v>3176</v>
      </c>
      <c r="C85" t="s">
        <v>1544</v>
      </c>
      <c r="D85" s="12" t="s">
        <v>3791</v>
      </c>
      <c r="E85" s="1" t="s">
        <v>3265</v>
      </c>
      <c r="F85" s="12" t="s">
        <v>2865</v>
      </c>
      <c r="H85" s="1" t="s">
        <v>4366</v>
      </c>
    </row>
    <row r="86" spans="1:8" x14ac:dyDescent="0.25">
      <c r="A86" s="38" t="s">
        <v>4330</v>
      </c>
      <c r="B86" s="1" t="s">
        <v>3176</v>
      </c>
      <c r="C86" t="s">
        <v>916</v>
      </c>
      <c r="D86" s="12" t="s">
        <v>4092</v>
      </c>
      <c r="E86" s="1" t="s">
        <v>3266</v>
      </c>
      <c r="F86" s="12" t="s">
        <v>2883</v>
      </c>
      <c r="H86" s="1" t="s">
        <v>4365</v>
      </c>
    </row>
    <row r="87" spans="1:8" x14ac:dyDescent="0.25">
      <c r="A87" s="38" t="s">
        <v>4330</v>
      </c>
      <c r="B87" s="1" t="s">
        <v>3176</v>
      </c>
      <c r="C87" t="s">
        <v>121</v>
      </c>
      <c r="D87" s="12" t="s">
        <v>4093</v>
      </c>
      <c r="E87" s="1" t="s">
        <v>3267</v>
      </c>
      <c r="F87" s="12" t="s">
        <v>2898</v>
      </c>
      <c r="H87" s="1" t="s">
        <v>4366</v>
      </c>
    </row>
    <row r="88" spans="1:8" x14ac:dyDescent="0.25">
      <c r="A88" s="38" t="s">
        <v>4330</v>
      </c>
      <c r="B88" s="1" t="s">
        <v>3176</v>
      </c>
      <c r="C88" t="s">
        <v>121</v>
      </c>
      <c r="D88" s="12" t="s">
        <v>4094</v>
      </c>
      <c r="E88" s="1" t="s">
        <v>3268</v>
      </c>
      <c r="F88" s="12" t="s">
        <v>2895</v>
      </c>
      <c r="H88" s="1" t="s">
        <v>4366</v>
      </c>
    </row>
    <row r="89" spans="1:8" x14ac:dyDescent="0.25">
      <c r="A89" s="38" t="s">
        <v>4330</v>
      </c>
      <c r="B89" s="1" t="s">
        <v>3176</v>
      </c>
      <c r="C89" t="s">
        <v>185</v>
      </c>
      <c r="D89" s="12" t="s">
        <v>4095</v>
      </c>
      <c r="E89" s="1" t="s">
        <v>3269</v>
      </c>
      <c r="F89" s="12" t="s">
        <v>2895</v>
      </c>
      <c r="G89" s="9">
        <v>852</v>
      </c>
    </row>
    <row r="90" spans="1:8" x14ac:dyDescent="0.25">
      <c r="A90" s="38" t="s">
        <v>4330</v>
      </c>
      <c r="B90" s="1" t="s">
        <v>3176</v>
      </c>
      <c r="C90" t="s">
        <v>185</v>
      </c>
      <c r="D90" s="12" t="s">
        <v>4096</v>
      </c>
      <c r="E90" s="1" t="s">
        <v>3269</v>
      </c>
      <c r="F90" s="12" t="s">
        <v>2898</v>
      </c>
      <c r="G90" s="9">
        <v>1022</v>
      </c>
    </row>
    <row r="91" spans="1:8" x14ac:dyDescent="0.25">
      <c r="A91" s="38" t="s">
        <v>4330</v>
      </c>
      <c r="B91" s="1" t="s">
        <v>3176</v>
      </c>
      <c r="C91" t="s">
        <v>916</v>
      </c>
      <c r="D91" s="12" t="s">
        <v>4097</v>
      </c>
      <c r="E91" s="1" t="s">
        <v>3270</v>
      </c>
      <c r="F91" s="12" t="s">
        <v>3222</v>
      </c>
      <c r="H91" s="1" t="s">
        <v>4366</v>
      </c>
    </row>
    <row r="92" spans="1:8" x14ac:dyDescent="0.25">
      <c r="A92" s="38" t="s">
        <v>4330</v>
      </c>
      <c r="B92" s="1" t="s">
        <v>3176</v>
      </c>
      <c r="C92" t="s">
        <v>916</v>
      </c>
      <c r="D92" s="12" t="s">
        <v>4098</v>
      </c>
      <c r="E92" s="1" t="s">
        <v>3271</v>
      </c>
      <c r="F92" s="12" t="s">
        <v>2895</v>
      </c>
      <c r="H92" s="1" t="s">
        <v>4366</v>
      </c>
    </row>
    <row r="93" spans="1:8" x14ac:dyDescent="0.25">
      <c r="A93" s="38" t="s">
        <v>4330</v>
      </c>
      <c r="B93" s="1" t="s">
        <v>3176</v>
      </c>
      <c r="C93" t="s">
        <v>916</v>
      </c>
      <c r="D93" s="12" t="s">
        <v>4098</v>
      </c>
      <c r="E93" s="1" t="s">
        <v>3272</v>
      </c>
      <c r="F93" s="12" t="s">
        <v>2833</v>
      </c>
      <c r="H93" s="1" t="s">
        <v>4366</v>
      </c>
    </row>
    <row r="94" spans="1:8" x14ac:dyDescent="0.25">
      <c r="A94" s="38" t="s">
        <v>4330</v>
      </c>
      <c r="B94" s="1" t="s">
        <v>3176</v>
      </c>
      <c r="C94" t="s">
        <v>185</v>
      </c>
      <c r="D94" s="12" t="s">
        <v>4099</v>
      </c>
      <c r="E94" s="1" t="s">
        <v>3269</v>
      </c>
      <c r="F94" s="12" t="s">
        <v>2895</v>
      </c>
      <c r="G94" s="9">
        <v>774</v>
      </c>
    </row>
    <row r="95" spans="1:8" x14ac:dyDescent="0.25">
      <c r="A95" s="38" t="s">
        <v>4330</v>
      </c>
      <c r="B95" s="1" t="s">
        <v>3176</v>
      </c>
      <c r="C95" t="s">
        <v>1550</v>
      </c>
      <c r="D95" s="12" t="s">
        <v>4100</v>
      </c>
      <c r="E95" s="1" t="s">
        <v>3275</v>
      </c>
      <c r="F95" s="12" t="s">
        <v>2812</v>
      </c>
    </row>
    <row r="96" spans="1:8" x14ac:dyDescent="0.25">
      <c r="A96" s="38" t="s">
        <v>4330</v>
      </c>
      <c r="B96" s="1" t="s">
        <v>3176</v>
      </c>
      <c r="C96" t="s">
        <v>185</v>
      </c>
      <c r="D96" s="12" t="s">
        <v>4101</v>
      </c>
      <c r="E96" s="1" t="s">
        <v>3276</v>
      </c>
      <c r="F96" s="12" t="s">
        <v>2898</v>
      </c>
      <c r="G96" s="9">
        <v>10466</v>
      </c>
    </row>
    <row r="97" spans="1:8" x14ac:dyDescent="0.25">
      <c r="A97" s="38" t="s">
        <v>4330</v>
      </c>
      <c r="B97" s="1" t="s">
        <v>3176</v>
      </c>
      <c r="C97" t="s">
        <v>185</v>
      </c>
      <c r="D97" s="12" t="s">
        <v>4102</v>
      </c>
      <c r="E97" s="1" t="s">
        <v>3277</v>
      </c>
      <c r="F97" s="12" t="s">
        <v>2895</v>
      </c>
      <c r="G97" s="9">
        <v>929</v>
      </c>
    </row>
    <row r="98" spans="1:8" x14ac:dyDescent="0.25">
      <c r="A98" s="38" t="s">
        <v>4330</v>
      </c>
      <c r="B98" s="1" t="s">
        <v>3176</v>
      </c>
      <c r="C98" t="s">
        <v>916</v>
      </c>
      <c r="D98" s="12" t="s">
        <v>4103</v>
      </c>
      <c r="E98" s="1" t="s">
        <v>3278</v>
      </c>
      <c r="F98" s="12" t="s">
        <v>2895</v>
      </c>
      <c r="H98" s="1" t="s">
        <v>4384</v>
      </c>
    </row>
    <row r="99" spans="1:8" x14ac:dyDescent="0.25">
      <c r="A99" s="38" t="s">
        <v>4330</v>
      </c>
      <c r="B99" s="1" t="s">
        <v>3176</v>
      </c>
      <c r="C99" t="s">
        <v>185</v>
      </c>
      <c r="D99" s="12" t="s">
        <v>3739</v>
      </c>
      <c r="E99" s="1" t="s">
        <v>3197</v>
      </c>
      <c r="F99" s="12" t="s">
        <v>2898</v>
      </c>
      <c r="G99" s="9">
        <v>25</v>
      </c>
    </row>
    <row r="100" spans="1:8" x14ac:dyDescent="0.25">
      <c r="A100" s="38" t="s">
        <v>4330</v>
      </c>
      <c r="B100" s="1" t="s">
        <v>3176</v>
      </c>
      <c r="C100" t="s">
        <v>916</v>
      </c>
      <c r="D100" s="12" t="s">
        <v>4104</v>
      </c>
      <c r="E100" s="1" t="s">
        <v>3279</v>
      </c>
      <c r="F100" s="12" t="s">
        <v>3013</v>
      </c>
      <c r="H100" s="1" t="s">
        <v>4385</v>
      </c>
    </row>
    <row r="101" spans="1:8" x14ac:dyDescent="0.25">
      <c r="A101" s="38" t="s">
        <v>4330</v>
      </c>
      <c r="B101" s="1" t="s">
        <v>3176</v>
      </c>
      <c r="C101" t="s">
        <v>871</v>
      </c>
      <c r="D101" s="12" t="s">
        <v>4105</v>
      </c>
      <c r="E101" s="1" t="s">
        <v>3280</v>
      </c>
      <c r="F101" s="12" t="s">
        <v>2894</v>
      </c>
    </row>
    <row r="102" spans="1:8" x14ac:dyDescent="0.25">
      <c r="A102" s="38" t="s">
        <v>4330</v>
      </c>
      <c r="B102" s="1" t="s">
        <v>3176</v>
      </c>
      <c r="C102" t="s">
        <v>185</v>
      </c>
      <c r="D102" s="12" t="s">
        <v>4106</v>
      </c>
      <c r="E102" s="1" t="s">
        <v>3281</v>
      </c>
      <c r="F102" s="12" t="s">
        <v>2894</v>
      </c>
      <c r="G102" s="9">
        <v>2527</v>
      </c>
    </row>
    <row r="103" spans="1:8" x14ac:dyDescent="0.25">
      <c r="A103" s="38" t="s">
        <v>4330</v>
      </c>
      <c r="B103" s="1" t="s">
        <v>3176</v>
      </c>
      <c r="C103" t="s">
        <v>1108</v>
      </c>
      <c r="D103" s="12" t="s">
        <v>4107</v>
      </c>
      <c r="E103" s="1" t="s">
        <v>3282</v>
      </c>
      <c r="F103" s="12" t="s">
        <v>2895</v>
      </c>
      <c r="G103" s="9">
        <v>1521</v>
      </c>
    </row>
    <row r="104" spans="1:8" x14ac:dyDescent="0.25">
      <c r="A104" s="38" t="s">
        <v>4330</v>
      </c>
      <c r="B104" s="1" t="s">
        <v>3176</v>
      </c>
      <c r="C104" t="s">
        <v>916</v>
      </c>
      <c r="D104" s="12" t="s">
        <v>4108</v>
      </c>
      <c r="E104" s="1" t="s">
        <v>3283</v>
      </c>
      <c r="F104" s="12" t="s">
        <v>2898</v>
      </c>
      <c r="H104" s="1" t="s">
        <v>4386</v>
      </c>
    </row>
    <row r="105" spans="1:8" x14ac:dyDescent="0.25">
      <c r="A105" s="38" t="s">
        <v>4330</v>
      </c>
      <c r="B105" s="1" t="s">
        <v>3176</v>
      </c>
      <c r="C105" t="s">
        <v>121</v>
      </c>
      <c r="D105" s="12" t="s">
        <v>4109</v>
      </c>
      <c r="E105" s="1" t="s">
        <v>3284</v>
      </c>
      <c r="F105" s="12" t="s">
        <v>2898</v>
      </c>
      <c r="H105" s="1" t="s">
        <v>4366</v>
      </c>
    </row>
    <row r="106" spans="1:8" x14ac:dyDescent="0.25">
      <c r="A106" s="38" t="s">
        <v>4330</v>
      </c>
      <c r="B106" s="1" t="s">
        <v>3176</v>
      </c>
      <c r="C106" t="s">
        <v>839</v>
      </c>
      <c r="D106" s="12" t="s">
        <v>3829</v>
      </c>
      <c r="E106" s="1" t="s">
        <v>3285</v>
      </c>
      <c r="F106" s="12" t="s">
        <v>2812</v>
      </c>
    </row>
    <row r="107" spans="1:8" x14ac:dyDescent="0.25">
      <c r="A107" s="38" t="s">
        <v>4330</v>
      </c>
      <c r="B107" s="1" t="s">
        <v>3176</v>
      </c>
      <c r="C107" t="s">
        <v>451</v>
      </c>
      <c r="D107" s="12" t="s">
        <v>4110</v>
      </c>
      <c r="E107" s="1" t="s">
        <v>3286</v>
      </c>
      <c r="F107" s="12" t="s">
        <v>3287</v>
      </c>
      <c r="G107" s="9">
        <v>120071</v>
      </c>
    </row>
    <row r="108" spans="1:8" x14ac:dyDescent="0.25">
      <c r="A108" s="38" t="s">
        <v>4330</v>
      </c>
      <c r="B108" s="1" t="s">
        <v>3176</v>
      </c>
      <c r="C108" t="s">
        <v>839</v>
      </c>
      <c r="D108" s="12" t="s">
        <v>4111</v>
      </c>
      <c r="E108" s="1" t="s">
        <v>3288</v>
      </c>
      <c r="F108" s="12" t="s">
        <v>2812</v>
      </c>
    </row>
    <row r="109" spans="1:8" x14ac:dyDescent="0.25">
      <c r="A109" s="38" t="s">
        <v>4330</v>
      </c>
      <c r="B109" s="1" t="s">
        <v>3176</v>
      </c>
      <c r="C109" t="s">
        <v>839</v>
      </c>
      <c r="D109" s="12" t="s">
        <v>4111</v>
      </c>
      <c r="E109" s="1" t="s">
        <v>3288</v>
      </c>
      <c r="F109" s="12" t="s">
        <v>2812</v>
      </c>
    </row>
    <row r="110" spans="1:8" x14ac:dyDescent="0.25">
      <c r="A110" s="38" t="s">
        <v>4330</v>
      </c>
      <c r="B110" s="1" t="s">
        <v>3176</v>
      </c>
      <c r="C110" t="s">
        <v>3289</v>
      </c>
      <c r="D110" s="12" t="s">
        <v>4112</v>
      </c>
      <c r="E110" s="1" t="s">
        <v>3290</v>
      </c>
      <c r="F110" s="12" t="s">
        <v>2894</v>
      </c>
    </row>
    <row r="111" spans="1:8" x14ac:dyDescent="0.25">
      <c r="A111" s="38" t="s">
        <v>4330</v>
      </c>
      <c r="B111" s="1" t="s">
        <v>3176</v>
      </c>
      <c r="C111" t="s">
        <v>3289</v>
      </c>
      <c r="D111" s="12" t="s">
        <v>4112</v>
      </c>
      <c r="E111" s="1" t="s">
        <v>3290</v>
      </c>
      <c r="F111" s="12" t="s">
        <v>2894</v>
      </c>
    </row>
    <row r="112" spans="1:8" x14ac:dyDescent="0.25">
      <c r="A112" s="38" t="s">
        <v>4330</v>
      </c>
      <c r="B112" s="1" t="s">
        <v>3176</v>
      </c>
      <c r="C112" t="s">
        <v>3289</v>
      </c>
      <c r="D112" s="12" t="s">
        <v>4112</v>
      </c>
      <c r="E112" s="1" t="s">
        <v>3290</v>
      </c>
      <c r="F112" s="12" t="s">
        <v>2894</v>
      </c>
    </row>
    <row r="113" spans="1:8" x14ac:dyDescent="0.25">
      <c r="A113" s="38" t="s">
        <v>4330</v>
      </c>
      <c r="B113" s="1" t="s">
        <v>3176</v>
      </c>
      <c r="C113" t="s">
        <v>916</v>
      </c>
      <c r="D113" s="12" t="s">
        <v>3799</v>
      </c>
      <c r="E113" s="1" t="s">
        <v>3291</v>
      </c>
      <c r="F113" s="12" t="s">
        <v>2017</v>
      </c>
      <c r="H113" s="1" t="s">
        <v>4366</v>
      </c>
    </row>
    <row r="114" spans="1:8" x14ac:dyDescent="0.25">
      <c r="A114" s="38" t="s">
        <v>4330</v>
      </c>
      <c r="B114" s="1" t="s">
        <v>3176</v>
      </c>
      <c r="C114" t="s">
        <v>878</v>
      </c>
      <c r="D114" s="12" t="s">
        <v>4113</v>
      </c>
      <c r="E114" s="1" t="s">
        <v>3292</v>
      </c>
      <c r="F114" s="12" t="s">
        <v>2895</v>
      </c>
      <c r="G114" s="9">
        <v>700</v>
      </c>
    </row>
    <row r="115" spans="1:8" x14ac:dyDescent="0.25">
      <c r="A115" s="38" t="s">
        <v>4330</v>
      </c>
      <c r="B115" s="1" t="s">
        <v>3176</v>
      </c>
      <c r="C115" t="s">
        <v>916</v>
      </c>
      <c r="D115" s="12" t="s">
        <v>4114</v>
      </c>
      <c r="E115" s="1" t="s">
        <v>3293</v>
      </c>
      <c r="F115" s="12" t="s">
        <v>2017</v>
      </c>
      <c r="H115" s="1" t="s">
        <v>4365</v>
      </c>
    </row>
    <row r="116" spans="1:8" x14ac:dyDescent="0.25">
      <c r="A116" t="s">
        <v>4331</v>
      </c>
      <c r="B116" s="1" t="s">
        <v>3176</v>
      </c>
      <c r="C116" t="s">
        <v>241</v>
      </c>
      <c r="D116" s="12" t="s">
        <v>4115</v>
      </c>
      <c r="E116" s="1" t="s">
        <v>3303</v>
      </c>
      <c r="F116" s="12" t="s">
        <v>3101</v>
      </c>
    </row>
    <row r="117" spans="1:8" x14ac:dyDescent="0.25">
      <c r="A117" t="s">
        <v>4331</v>
      </c>
      <c r="B117" s="1" t="s">
        <v>3176</v>
      </c>
      <c r="C117" t="s">
        <v>121</v>
      </c>
      <c r="D117" s="12" t="s">
        <v>4116</v>
      </c>
      <c r="E117" s="1" t="s">
        <v>3304</v>
      </c>
      <c r="F117" s="12" t="s">
        <v>2828</v>
      </c>
      <c r="H117" s="1" t="s">
        <v>4387</v>
      </c>
    </row>
    <row r="118" spans="1:8" x14ac:dyDescent="0.25">
      <c r="A118" t="s">
        <v>4331</v>
      </c>
      <c r="B118" s="1" t="s">
        <v>3176</v>
      </c>
      <c r="C118" t="s">
        <v>1513</v>
      </c>
      <c r="D118" s="12" t="s">
        <v>4073</v>
      </c>
      <c r="E118" s="1" t="s">
        <v>3236</v>
      </c>
      <c r="F118" s="12" t="s">
        <v>2813</v>
      </c>
      <c r="H118" s="1" t="s">
        <v>4366</v>
      </c>
    </row>
    <row r="119" spans="1:8" x14ac:dyDescent="0.25">
      <c r="A119" t="s">
        <v>4331</v>
      </c>
      <c r="B119" s="1" t="s">
        <v>3176</v>
      </c>
      <c r="C119" t="s">
        <v>2715</v>
      </c>
      <c r="D119" s="12" t="s">
        <v>4117</v>
      </c>
      <c r="E119" s="1" t="s">
        <v>3305</v>
      </c>
      <c r="F119" s="12" t="s">
        <v>2812</v>
      </c>
    </row>
    <row r="120" spans="1:8" x14ac:dyDescent="0.25">
      <c r="A120" t="s">
        <v>4331</v>
      </c>
      <c r="B120" s="1" t="s">
        <v>3176</v>
      </c>
      <c r="C120" t="s">
        <v>326</v>
      </c>
      <c r="D120" s="12" t="s">
        <v>3801</v>
      </c>
      <c r="E120" s="1" t="s">
        <v>3306</v>
      </c>
      <c r="F120" s="12" t="s">
        <v>2838</v>
      </c>
    </row>
    <row r="121" spans="1:8" x14ac:dyDescent="0.25">
      <c r="A121" t="s">
        <v>4331</v>
      </c>
      <c r="B121" s="1" t="s">
        <v>3176</v>
      </c>
      <c r="C121" t="s">
        <v>1544</v>
      </c>
      <c r="D121" s="12" t="s">
        <v>3802</v>
      </c>
      <c r="E121" s="1" t="s">
        <v>3307</v>
      </c>
      <c r="F121" s="12" t="s">
        <v>3222</v>
      </c>
    </row>
    <row r="122" spans="1:8" x14ac:dyDescent="0.25">
      <c r="A122" t="s">
        <v>4331</v>
      </c>
      <c r="B122" s="1" t="s">
        <v>3176</v>
      </c>
      <c r="C122" t="s">
        <v>326</v>
      </c>
      <c r="D122" s="12" t="s">
        <v>4118</v>
      </c>
      <c r="E122" s="1" t="s">
        <v>3308</v>
      </c>
      <c r="F122" s="12" t="s">
        <v>2827</v>
      </c>
    </row>
    <row r="123" spans="1:8" x14ac:dyDescent="0.25">
      <c r="A123" t="s">
        <v>4331</v>
      </c>
      <c r="B123" s="1" t="s">
        <v>3176</v>
      </c>
      <c r="C123" t="s">
        <v>121</v>
      </c>
      <c r="D123" s="12" t="s">
        <v>4119</v>
      </c>
      <c r="E123" s="1" t="s">
        <v>3309</v>
      </c>
      <c r="F123" s="12" t="s">
        <v>2880</v>
      </c>
      <c r="H123" s="1" t="s">
        <v>4388</v>
      </c>
    </row>
    <row r="124" spans="1:8" x14ac:dyDescent="0.25">
      <c r="A124" t="s">
        <v>4331</v>
      </c>
      <c r="B124" s="1" t="s">
        <v>3176</v>
      </c>
      <c r="C124" t="s">
        <v>121</v>
      </c>
      <c r="D124" s="12" t="s">
        <v>4120</v>
      </c>
      <c r="E124" s="1" t="s">
        <v>3310</v>
      </c>
      <c r="F124" s="12" t="s">
        <v>2828</v>
      </c>
    </row>
    <row r="125" spans="1:8" x14ac:dyDescent="0.25">
      <c r="A125" t="s">
        <v>4331</v>
      </c>
      <c r="B125" s="1" t="s">
        <v>3176</v>
      </c>
      <c r="C125" t="s">
        <v>1836</v>
      </c>
      <c r="D125" s="12" t="s">
        <v>4121</v>
      </c>
      <c r="E125" s="1" t="s">
        <v>3311</v>
      </c>
      <c r="F125" s="12" t="s">
        <v>2823</v>
      </c>
    </row>
    <row r="126" spans="1:8" x14ac:dyDescent="0.25">
      <c r="A126" t="s">
        <v>4331</v>
      </c>
      <c r="B126" s="1" t="s">
        <v>3176</v>
      </c>
      <c r="C126" t="s">
        <v>241</v>
      </c>
      <c r="D126" s="12" t="s">
        <v>4122</v>
      </c>
      <c r="E126" s="1" t="s">
        <v>3312</v>
      </c>
      <c r="F126" s="12" t="s">
        <v>2894</v>
      </c>
    </row>
    <row r="127" spans="1:8" x14ac:dyDescent="0.25">
      <c r="A127" t="s">
        <v>4331</v>
      </c>
      <c r="B127" s="1" t="s">
        <v>3176</v>
      </c>
      <c r="C127" t="s">
        <v>326</v>
      </c>
      <c r="D127" s="12" t="s">
        <v>4123</v>
      </c>
      <c r="E127" s="1" t="s">
        <v>3313</v>
      </c>
      <c r="F127" s="12" t="s">
        <v>2827</v>
      </c>
    </row>
    <row r="128" spans="1:8" x14ac:dyDescent="0.25">
      <c r="A128" t="s">
        <v>4331</v>
      </c>
      <c r="B128" s="1" t="s">
        <v>3176</v>
      </c>
      <c r="C128" t="s">
        <v>326</v>
      </c>
      <c r="D128" s="12" t="s">
        <v>4123</v>
      </c>
      <c r="E128" s="1" t="s">
        <v>3313</v>
      </c>
      <c r="F128" s="12" t="s">
        <v>2827</v>
      </c>
    </row>
    <row r="129" spans="1:8" x14ac:dyDescent="0.25">
      <c r="A129" t="s">
        <v>4331</v>
      </c>
      <c r="B129" s="1" t="s">
        <v>3176</v>
      </c>
      <c r="C129" t="s">
        <v>121</v>
      </c>
      <c r="D129" s="12" t="s">
        <v>4124</v>
      </c>
      <c r="E129" s="1" t="s">
        <v>3314</v>
      </c>
      <c r="F129" s="12" t="s">
        <v>2828</v>
      </c>
      <c r="H129" s="1" t="s">
        <v>4366</v>
      </c>
    </row>
    <row r="130" spans="1:8" x14ac:dyDescent="0.25">
      <c r="A130" t="s">
        <v>4331</v>
      </c>
      <c r="B130" s="1" t="s">
        <v>3176</v>
      </c>
      <c r="C130" t="s">
        <v>1550</v>
      </c>
      <c r="D130" s="12" t="s">
        <v>4125</v>
      </c>
      <c r="E130" s="1" t="s">
        <v>3315</v>
      </c>
      <c r="F130" s="12" t="s">
        <v>2812</v>
      </c>
    </row>
    <row r="131" spans="1:8" x14ac:dyDescent="0.25">
      <c r="A131" t="s">
        <v>4331</v>
      </c>
      <c r="B131" s="1" t="s">
        <v>3176</v>
      </c>
      <c r="C131" t="s">
        <v>326</v>
      </c>
      <c r="D131" s="12" t="s">
        <v>3782</v>
      </c>
      <c r="E131" s="1" t="s">
        <v>3316</v>
      </c>
      <c r="F131" s="12" t="s">
        <v>2838</v>
      </c>
    </row>
    <row r="132" spans="1:8" x14ac:dyDescent="0.25">
      <c r="A132" t="s">
        <v>4331</v>
      </c>
      <c r="B132" s="1" t="s">
        <v>3176</v>
      </c>
      <c r="C132" t="s">
        <v>1242</v>
      </c>
      <c r="D132" s="12" t="s">
        <v>4126</v>
      </c>
      <c r="E132" s="1" t="s">
        <v>3317</v>
      </c>
      <c r="F132" s="12" t="s">
        <v>2890</v>
      </c>
      <c r="H132" s="1" t="s">
        <v>4366</v>
      </c>
    </row>
    <row r="133" spans="1:8" x14ac:dyDescent="0.25">
      <c r="A133" t="s">
        <v>4331</v>
      </c>
      <c r="B133" s="1" t="s">
        <v>3176</v>
      </c>
      <c r="C133" t="s">
        <v>121</v>
      </c>
      <c r="D133" s="12" t="s">
        <v>4127</v>
      </c>
      <c r="E133" s="1" t="s">
        <v>3318</v>
      </c>
      <c r="F133" s="12" t="s">
        <v>2845</v>
      </c>
      <c r="H133" s="1" t="s">
        <v>4366</v>
      </c>
    </row>
    <row r="134" spans="1:8" x14ac:dyDescent="0.25">
      <c r="A134" t="s">
        <v>4331</v>
      </c>
      <c r="B134" s="1" t="s">
        <v>3176</v>
      </c>
      <c r="C134" t="s">
        <v>121</v>
      </c>
      <c r="D134" s="12" t="s">
        <v>4128</v>
      </c>
      <c r="E134" s="1" t="s">
        <v>3319</v>
      </c>
      <c r="F134" s="12" t="s">
        <v>2857</v>
      </c>
    </row>
    <row r="135" spans="1:8" x14ac:dyDescent="0.25">
      <c r="A135" t="s">
        <v>4331</v>
      </c>
      <c r="B135" s="1" t="s">
        <v>3176</v>
      </c>
      <c r="C135" t="s">
        <v>121</v>
      </c>
      <c r="D135" s="12" t="s">
        <v>4084</v>
      </c>
      <c r="E135" s="1" t="s">
        <v>3320</v>
      </c>
      <c r="F135" s="12" t="s">
        <v>3075</v>
      </c>
      <c r="H135" s="1" t="s">
        <v>4378</v>
      </c>
    </row>
    <row r="136" spans="1:8" x14ac:dyDescent="0.25">
      <c r="A136" t="s">
        <v>4331</v>
      </c>
      <c r="B136" s="1" t="s">
        <v>3176</v>
      </c>
      <c r="C136" t="s">
        <v>1316</v>
      </c>
      <c r="D136" s="12" t="s">
        <v>4129</v>
      </c>
      <c r="E136" s="1" t="s">
        <v>3321</v>
      </c>
      <c r="F136" s="12" t="s">
        <v>3322</v>
      </c>
    </row>
    <row r="137" spans="1:8" x14ac:dyDescent="0.25">
      <c r="A137" t="s">
        <v>4331</v>
      </c>
      <c r="B137" s="1" t="s">
        <v>3176</v>
      </c>
      <c r="C137" t="s">
        <v>121</v>
      </c>
      <c r="D137" s="12" t="s">
        <v>4022</v>
      </c>
      <c r="E137" s="1" t="s">
        <v>3323</v>
      </c>
      <c r="F137" s="12" t="s">
        <v>2880</v>
      </c>
    </row>
    <row r="138" spans="1:8" x14ac:dyDescent="0.25">
      <c r="A138" t="s">
        <v>4331</v>
      </c>
      <c r="B138" s="1" t="s">
        <v>3176</v>
      </c>
      <c r="C138" t="s">
        <v>121</v>
      </c>
      <c r="D138" s="12" t="s">
        <v>4022</v>
      </c>
      <c r="E138" s="1" t="s">
        <v>3323</v>
      </c>
      <c r="F138" s="12" t="s">
        <v>2880</v>
      </c>
    </row>
    <row r="139" spans="1:8" x14ac:dyDescent="0.25">
      <c r="A139" t="s">
        <v>4331</v>
      </c>
      <c r="B139" s="1" t="s">
        <v>3176</v>
      </c>
      <c r="C139" t="s">
        <v>1242</v>
      </c>
      <c r="D139" s="12" t="s">
        <v>4022</v>
      </c>
      <c r="E139" s="1" t="s">
        <v>3324</v>
      </c>
      <c r="F139" s="12" t="s">
        <v>2890</v>
      </c>
    </row>
    <row r="140" spans="1:8" x14ac:dyDescent="0.25">
      <c r="A140" t="s">
        <v>4331</v>
      </c>
      <c r="B140" s="1" t="s">
        <v>3176</v>
      </c>
      <c r="C140" t="s">
        <v>121</v>
      </c>
      <c r="D140" s="12" t="s">
        <v>4130</v>
      </c>
      <c r="E140" s="1" t="s">
        <v>3325</v>
      </c>
      <c r="F140" s="12" t="s">
        <v>2845</v>
      </c>
    </row>
    <row r="141" spans="1:8" x14ac:dyDescent="0.25">
      <c r="A141" t="s">
        <v>4331</v>
      </c>
      <c r="B141" s="1" t="s">
        <v>3176</v>
      </c>
      <c r="C141" t="s">
        <v>326</v>
      </c>
      <c r="D141" s="12" t="s">
        <v>4130</v>
      </c>
      <c r="E141" s="1" t="s">
        <v>3326</v>
      </c>
      <c r="F141" s="12" t="s">
        <v>2827</v>
      </c>
    </row>
    <row r="142" spans="1:8" x14ac:dyDescent="0.25">
      <c r="A142" t="s">
        <v>4331</v>
      </c>
      <c r="B142" s="1" t="s">
        <v>3176</v>
      </c>
      <c r="C142" t="s">
        <v>3296</v>
      </c>
      <c r="D142" s="12" t="s">
        <v>4131</v>
      </c>
      <c r="E142" s="1" t="s">
        <v>3327</v>
      </c>
      <c r="F142" s="12" t="s">
        <v>3328</v>
      </c>
    </row>
    <row r="143" spans="1:8" x14ac:dyDescent="0.25">
      <c r="A143" t="s">
        <v>4331</v>
      </c>
      <c r="B143" s="1" t="s">
        <v>3176</v>
      </c>
      <c r="C143" t="s">
        <v>1000</v>
      </c>
      <c r="D143" s="12" t="s">
        <v>4132</v>
      </c>
      <c r="E143" s="1" t="s">
        <v>3329</v>
      </c>
      <c r="F143" s="12" t="s">
        <v>2909</v>
      </c>
    </row>
    <row r="144" spans="1:8" x14ac:dyDescent="0.25">
      <c r="A144" t="s">
        <v>4331</v>
      </c>
      <c r="B144" s="1" t="s">
        <v>3176</v>
      </c>
      <c r="C144" t="s">
        <v>3182</v>
      </c>
      <c r="D144" s="12" t="s">
        <v>3810</v>
      </c>
      <c r="E144" s="1" t="s">
        <v>3327</v>
      </c>
      <c r="F144" s="12" t="s">
        <v>3328</v>
      </c>
    </row>
    <row r="145" spans="1:8" x14ac:dyDescent="0.25">
      <c r="A145" t="s">
        <v>4331</v>
      </c>
      <c r="B145" s="1" t="s">
        <v>3176</v>
      </c>
      <c r="C145" t="s">
        <v>451</v>
      </c>
      <c r="D145" s="12" t="s">
        <v>4133</v>
      </c>
      <c r="E145" s="1" t="s">
        <v>3330</v>
      </c>
      <c r="F145" s="12" t="s">
        <v>2812</v>
      </c>
    </row>
    <row r="146" spans="1:8" x14ac:dyDescent="0.25">
      <c r="A146" t="s">
        <v>4331</v>
      </c>
      <c r="B146" s="1" t="s">
        <v>3176</v>
      </c>
      <c r="C146" t="s">
        <v>3298</v>
      </c>
      <c r="D146" s="12" t="s">
        <v>3811</v>
      </c>
      <c r="E146" s="1" t="s">
        <v>3331</v>
      </c>
      <c r="F146" s="12" t="s">
        <v>3328</v>
      </c>
    </row>
    <row r="147" spans="1:8" x14ac:dyDescent="0.25">
      <c r="A147" t="s">
        <v>4331</v>
      </c>
      <c r="B147" s="1" t="s">
        <v>3176</v>
      </c>
      <c r="C147" t="s">
        <v>326</v>
      </c>
      <c r="D147" s="12" t="s">
        <v>4134</v>
      </c>
      <c r="E147" s="1" t="s">
        <v>3332</v>
      </c>
      <c r="F147" s="12" t="s">
        <v>2827</v>
      </c>
    </row>
    <row r="148" spans="1:8" x14ac:dyDescent="0.25">
      <c r="A148" t="s">
        <v>4331</v>
      </c>
      <c r="B148" s="1" t="s">
        <v>3176</v>
      </c>
      <c r="C148" t="s">
        <v>3299</v>
      </c>
      <c r="D148" s="12" t="s">
        <v>3814</v>
      </c>
      <c r="E148" s="1" t="s">
        <v>3327</v>
      </c>
      <c r="F148" s="12" t="s">
        <v>3328</v>
      </c>
    </row>
    <row r="149" spans="1:8" x14ac:dyDescent="0.25">
      <c r="A149" t="s">
        <v>4331</v>
      </c>
      <c r="B149" s="1" t="s">
        <v>3176</v>
      </c>
      <c r="C149" t="s">
        <v>1513</v>
      </c>
      <c r="D149" s="12" t="s">
        <v>3815</v>
      </c>
      <c r="E149" s="1" t="s">
        <v>3333</v>
      </c>
      <c r="F149" s="12" t="s">
        <v>3187</v>
      </c>
      <c r="H149" s="1" t="s">
        <v>4389</v>
      </c>
    </row>
    <row r="150" spans="1:8" x14ac:dyDescent="0.25">
      <c r="A150" t="s">
        <v>4331</v>
      </c>
      <c r="B150" s="1" t="s">
        <v>3176</v>
      </c>
      <c r="C150" t="s">
        <v>121</v>
      </c>
      <c r="D150" s="12" t="s">
        <v>4135</v>
      </c>
      <c r="E150" s="1" t="s">
        <v>3334</v>
      </c>
      <c r="F150" s="12" t="s">
        <v>2947</v>
      </c>
      <c r="H150" s="1" t="s">
        <v>4390</v>
      </c>
    </row>
    <row r="151" spans="1:8" x14ac:dyDescent="0.25">
      <c r="A151" t="s">
        <v>4331</v>
      </c>
      <c r="B151" s="1" t="s">
        <v>3176</v>
      </c>
      <c r="C151" t="s">
        <v>326</v>
      </c>
      <c r="D151" s="12" t="s">
        <v>4135</v>
      </c>
      <c r="E151" s="1" t="s">
        <v>3335</v>
      </c>
      <c r="F151" s="12" t="s">
        <v>2988</v>
      </c>
    </row>
    <row r="152" spans="1:8" x14ac:dyDescent="0.25">
      <c r="A152" t="s">
        <v>4331</v>
      </c>
      <c r="B152" s="1" t="s">
        <v>3176</v>
      </c>
      <c r="C152" t="s">
        <v>326</v>
      </c>
      <c r="D152" s="12" t="s">
        <v>4136</v>
      </c>
      <c r="E152" s="1" t="s">
        <v>3336</v>
      </c>
      <c r="F152" s="12" t="s">
        <v>2827</v>
      </c>
    </row>
    <row r="153" spans="1:8" x14ac:dyDescent="0.25">
      <c r="A153" t="s">
        <v>4331</v>
      </c>
      <c r="B153" s="1" t="s">
        <v>3176</v>
      </c>
      <c r="C153" t="s">
        <v>814</v>
      </c>
      <c r="D153" s="12" t="s">
        <v>4137</v>
      </c>
      <c r="E153" s="1" t="s">
        <v>3337</v>
      </c>
      <c r="F153" s="12" t="s">
        <v>3338</v>
      </c>
    </row>
    <row r="154" spans="1:8" x14ac:dyDescent="0.25">
      <c r="A154" t="s">
        <v>4331</v>
      </c>
      <c r="B154" s="1" t="s">
        <v>3176</v>
      </c>
      <c r="C154" t="s">
        <v>1000</v>
      </c>
      <c r="D154" s="12" t="s">
        <v>3736</v>
      </c>
      <c r="E154" s="1" t="s">
        <v>3339</v>
      </c>
      <c r="F154" s="12" t="s">
        <v>2909</v>
      </c>
    </row>
    <row r="155" spans="1:8" x14ac:dyDescent="0.25">
      <c r="A155" t="s">
        <v>4331</v>
      </c>
      <c r="B155" s="1" t="s">
        <v>3176</v>
      </c>
      <c r="C155" t="s">
        <v>814</v>
      </c>
      <c r="D155" s="12" t="s">
        <v>3820</v>
      </c>
      <c r="E155" s="1" t="s">
        <v>3340</v>
      </c>
      <c r="F155" s="12" t="s">
        <v>3341</v>
      </c>
    </row>
    <row r="156" spans="1:8" x14ac:dyDescent="0.25">
      <c r="A156" t="s">
        <v>4331</v>
      </c>
      <c r="B156" s="1" t="s">
        <v>3176</v>
      </c>
      <c r="C156" t="s">
        <v>1436</v>
      </c>
      <c r="D156" s="12" t="s">
        <v>4138</v>
      </c>
      <c r="E156" s="1" t="s">
        <v>3342</v>
      </c>
      <c r="F156" s="12" t="s">
        <v>2812</v>
      </c>
    </row>
    <row r="157" spans="1:8" x14ac:dyDescent="0.25">
      <c r="A157" t="s">
        <v>4331</v>
      </c>
      <c r="B157" s="1" t="s">
        <v>3176</v>
      </c>
      <c r="C157" t="s">
        <v>1513</v>
      </c>
      <c r="D157" s="12" t="s">
        <v>4139</v>
      </c>
      <c r="E157" s="1" t="s">
        <v>3343</v>
      </c>
      <c r="F157" s="12" t="s">
        <v>2976</v>
      </c>
    </row>
    <row r="158" spans="1:8" x14ac:dyDescent="0.25">
      <c r="A158" t="s">
        <v>4331</v>
      </c>
      <c r="B158" s="1" t="s">
        <v>3176</v>
      </c>
      <c r="C158" t="s">
        <v>1242</v>
      </c>
      <c r="D158" s="12" t="s">
        <v>4140</v>
      </c>
      <c r="E158" s="1" t="s">
        <v>3344</v>
      </c>
      <c r="F158" s="12" t="s">
        <v>2890</v>
      </c>
    </row>
    <row r="159" spans="1:8" x14ac:dyDescent="0.25">
      <c r="A159" t="s">
        <v>4331</v>
      </c>
      <c r="B159" s="1" t="s">
        <v>3176</v>
      </c>
      <c r="C159" t="s">
        <v>566</v>
      </c>
      <c r="D159" s="12" t="s">
        <v>3978</v>
      </c>
      <c r="E159" s="1" t="s">
        <v>3345</v>
      </c>
      <c r="F159" s="12" t="s">
        <v>2895</v>
      </c>
      <c r="G159" s="9">
        <v>1400</v>
      </c>
    </row>
    <row r="160" spans="1:8" x14ac:dyDescent="0.25">
      <c r="A160" t="s">
        <v>4331</v>
      </c>
      <c r="B160" s="1" t="s">
        <v>3176</v>
      </c>
      <c r="C160" t="s">
        <v>326</v>
      </c>
      <c r="D160" s="12" t="s">
        <v>4141</v>
      </c>
      <c r="E160" s="1" t="s">
        <v>3346</v>
      </c>
      <c r="F160" s="12" t="s">
        <v>2988</v>
      </c>
    </row>
    <row r="161" spans="1:8" x14ac:dyDescent="0.25">
      <c r="A161" t="s">
        <v>4331</v>
      </c>
      <c r="B161" s="1" t="s">
        <v>3176</v>
      </c>
      <c r="C161" t="s">
        <v>1242</v>
      </c>
      <c r="D161" s="12" t="s">
        <v>4142</v>
      </c>
      <c r="E161" s="1" t="s">
        <v>3344</v>
      </c>
      <c r="F161" s="12" t="s">
        <v>2890</v>
      </c>
    </row>
    <row r="162" spans="1:8" x14ac:dyDescent="0.25">
      <c r="A162" t="s">
        <v>4331</v>
      </c>
      <c r="B162" s="1" t="s">
        <v>3176</v>
      </c>
      <c r="C162" t="s">
        <v>121</v>
      </c>
      <c r="D162" s="12" t="s">
        <v>3982</v>
      </c>
      <c r="E162" s="1" t="s">
        <v>3347</v>
      </c>
      <c r="F162" s="12" t="s">
        <v>2880</v>
      </c>
    </row>
    <row r="163" spans="1:8" x14ac:dyDescent="0.25">
      <c r="A163" t="s">
        <v>4331</v>
      </c>
      <c r="B163" s="1" t="s">
        <v>3176</v>
      </c>
      <c r="C163" t="s">
        <v>121</v>
      </c>
      <c r="D163" s="12" t="s">
        <v>4143</v>
      </c>
      <c r="E163" s="1" t="s">
        <v>3348</v>
      </c>
      <c r="F163" s="12" t="s">
        <v>2828</v>
      </c>
      <c r="H163" s="1" t="s">
        <v>4391</v>
      </c>
    </row>
    <row r="164" spans="1:8" x14ac:dyDescent="0.25">
      <c r="A164" t="s">
        <v>4331</v>
      </c>
      <c r="B164" s="1" t="s">
        <v>3176</v>
      </c>
      <c r="C164" t="s">
        <v>1428</v>
      </c>
      <c r="D164" s="12" t="s">
        <v>4144</v>
      </c>
      <c r="E164" s="1" t="s">
        <v>3349</v>
      </c>
      <c r="F164" s="12" t="s">
        <v>2894</v>
      </c>
    </row>
    <row r="165" spans="1:8" x14ac:dyDescent="0.25">
      <c r="A165" t="s">
        <v>4331</v>
      </c>
      <c r="B165" s="1" t="s">
        <v>3176</v>
      </c>
      <c r="C165" t="s">
        <v>3300</v>
      </c>
      <c r="D165" s="12" t="s">
        <v>4145</v>
      </c>
      <c r="E165" s="1" t="s">
        <v>3350</v>
      </c>
      <c r="F165" s="12" t="s">
        <v>3328</v>
      </c>
    </row>
    <row r="166" spans="1:8" x14ac:dyDescent="0.25">
      <c r="A166" t="s">
        <v>4331</v>
      </c>
      <c r="B166" s="1" t="s">
        <v>3176</v>
      </c>
      <c r="C166" t="s">
        <v>3300</v>
      </c>
      <c r="D166" s="12" t="s">
        <v>4145</v>
      </c>
      <c r="E166" s="1" t="s">
        <v>3350</v>
      </c>
      <c r="F166" s="12" t="s">
        <v>3328</v>
      </c>
    </row>
    <row r="167" spans="1:8" x14ac:dyDescent="0.25">
      <c r="A167" t="s">
        <v>4331</v>
      </c>
      <c r="B167" s="1" t="s">
        <v>3176</v>
      </c>
      <c r="C167" t="s">
        <v>326</v>
      </c>
      <c r="D167" s="12" t="s">
        <v>4146</v>
      </c>
      <c r="E167" s="1" t="s">
        <v>3351</v>
      </c>
      <c r="F167" s="12" t="s">
        <v>2894</v>
      </c>
      <c r="G167" s="9">
        <v>2000</v>
      </c>
    </row>
    <row r="168" spans="1:8" x14ac:dyDescent="0.25">
      <c r="A168" t="s">
        <v>4331</v>
      </c>
      <c r="B168" s="1" t="s">
        <v>3176</v>
      </c>
      <c r="C168" t="s">
        <v>326</v>
      </c>
      <c r="D168" s="12" t="s">
        <v>3790</v>
      </c>
      <c r="E168" s="1" t="s">
        <v>3352</v>
      </c>
      <c r="F168" s="12" t="s">
        <v>2988</v>
      </c>
    </row>
    <row r="169" spans="1:8" x14ac:dyDescent="0.25">
      <c r="A169" t="s">
        <v>4331</v>
      </c>
      <c r="B169" s="1" t="s">
        <v>3176</v>
      </c>
      <c r="C169" t="s">
        <v>121</v>
      </c>
      <c r="D169" s="12" t="s">
        <v>3906</v>
      </c>
      <c r="E169" s="1" t="s">
        <v>3353</v>
      </c>
      <c r="F169" s="12" t="s">
        <v>2880</v>
      </c>
    </row>
    <row r="170" spans="1:8" x14ac:dyDescent="0.25">
      <c r="A170" t="s">
        <v>4331</v>
      </c>
      <c r="B170" s="1" t="s">
        <v>3176</v>
      </c>
      <c r="C170" t="s">
        <v>185</v>
      </c>
      <c r="D170" s="12" t="s">
        <v>4147</v>
      </c>
      <c r="E170" s="1" t="s">
        <v>3354</v>
      </c>
      <c r="F170" s="12" t="s">
        <v>3222</v>
      </c>
    </row>
    <row r="171" spans="1:8" x14ac:dyDescent="0.25">
      <c r="A171" t="s">
        <v>4331</v>
      </c>
      <c r="B171" s="1" t="s">
        <v>3176</v>
      </c>
      <c r="C171" t="s">
        <v>1242</v>
      </c>
      <c r="D171" s="12" t="s">
        <v>4148</v>
      </c>
      <c r="E171" s="1" t="s">
        <v>3355</v>
      </c>
      <c r="F171" s="12" t="s">
        <v>2890</v>
      </c>
    </row>
    <row r="172" spans="1:8" x14ac:dyDescent="0.25">
      <c r="A172" t="s">
        <v>4331</v>
      </c>
      <c r="B172" s="1" t="s">
        <v>3176</v>
      </c>
      <c r="C172" t="s">
        <v>726</v>
      </c>
      <c r="D172" s="12" t="s">
        <v>4092</v>
      </c>
      <c r="E172" s="1" t="s">
        <v>3356</v>
      </c>
      <c r="F172" s="12" t="s">
        <v>3357</v>
      </c>
    </row>
    <row r="173" spans="1:8" x14ac:dyDescent="0.25">
      <c r="A173" t="s">
        <v>4331</v>
      </c>
      <c r="B173" s="1" t="s">
        <v>3176</v>
      </c>
      <c r="C173" t="s">
        <v>1000</v>
      </c>
      <c r="D173" s="12" t="s">
        <v>4149</v>
      </c>
      <c r="E173" s="1" t="s">
        <v>3358</v>
      </c>
      <c r="F173" s="12" t="s">
        <v>2909</v>
      </c>
    </row>
    <row r="174" spans="1:8" x14ac:dyDescent="0.25">
      <c r="A174" t="s">
        <v>4331</v>
      </c>
      <c r="B174" s="1" t="s">
        <v>3176</v>
      </c>
      <c r="C174" t="s">
        <v>814</v>
      </c>
      <c r="D174" s="12" t="s">
        <v>4150</v>
      </c>
      <c r="E174" s="1" t="s">
        <v>3359</v>
      </c>
      <c r="F174" s="12" t="s">
        <v>3360</v>
      </c>
    </row>
    <row r="175" spans="1:8" x14ac:dyDescent="0.25">
      <c r="A175" t="s">
        <v>4331</v>
      </c>
      <c r="B175" s="1" t="s">
        <v>3176</v>
      </c>
      <c r="C175" t="s">
        <v>121</v>
      </c>
      <c r="D175" s="12" t="s">
        <v>4151</v>
      </c>
      <c r="E175" s="1" t="s">
        <v>3361</v>
      </c>
      <c r="F175" s="12" t="s">
        <v>2017</v>
      </c>
    </row>
    <row r="176" spans="1:8" x14ac:dyDescent="0.25">
      <c r="A176" t="s">
        <v>4331</v>
      </c>
      <c r="B176" s="1" t="s">
        <v>3176</v>
      </c>
      <c r="C176" t="s">
        <v>326</v>
      </c>
      <c r="D176" s="12" t="s">
        <v>4152</v>
      </c>
      <c r="E176" s="1" t="s">
        <v>3362</v>
      </c>
      <c r="F176" s="12" t="s">
        <v>2838</v>
      </c>
    </row>
    <row r="177" spans="1:8" x14ac:dyDescent="0.25">
      <c r="A177" t="s">
        <v>4331</v>
      </c>
      <c r="B177" s="1" t="s">
        <v>3176</v>
      </c>
      <c r="C177" t="s">
        <v>1216</v>
      </c>
      <c r="D177" s="12" t="s">
        <v>3823</v>
      </c>
      <c r="E177" s="1" t="s">
        <v>3363</v>
      </c>
      <c r="F177" s="12" t="s">
        <v>2895</v>
      </c>
      <c r="G177" s="9">
        <v>1355</v>
      </c>
    </row>
    <row r="178" spans="1:8" x14ac:dyDescent="0.25">
      <c r="A178" t="s">
        <v>4331</v>
      </c>
      <c r="B178" s="1" t="s">
        <v>3176</v>
      </c>
      <c r="C178" t="s">
        <v>1242</v>
      </c>
      <c r="D178" s="12" t="s">
        <v>4098</v>
      </c>
      <c r="E178" s="1" t="s">
        <v>3364</v>
      </c>
      <c r="F178" s="12" t="s">
        <v>2894</v>
      </c>
      <c r="G178" s="9">
        <v>2500</v>
      </c>
    </row>
    <row r="179" spans="1:8" x14ac:dyDescent="0.25">
      <c r="A179" t="s">
        <v>4331</v>
      </c>
      <c r="B179" s="1" t="s">
        <v>3176</v>
      </c>
      <c r="C179" t="s">
        <v>1513</v>
      </c>
      <c r="D179" s="12" t="s">
        <v>4153</v>
      </c>
      <c r="E179" s="1" t="s">
        <v>3365</v>
      </c>
      <c r="F179" s="12" t="s">
        <v>2894</v>
      </c>
    </row>
    <row r="180" spans="1:8" x14ac:dyDescent="0.25">
      <c r="A180" t="s">
        <v>4331</v>
      </c>
      <c r="B180" s="1" t="s">
        <v>3176</v>
      </c>
      <c r="C180" t="s">
        <v>185</v>
      </c>
      <c r="D180" s="12" t="s">
        <v>3867</v>
      </c>
      <c r="E180" s="1" t="s">
        <v>3366</v>
      </c>
      <c r="F180" s="12" t="s">
        <v>2895</v>
      </c>
      <c r="G180" s="9">
        <v>1500</v>
      </c>
    </row>
    <row r="181" spans="1:8" x14ac:dyDescent="0.25">
      <c r="A181" t="s">
        <v>4331</v>
      </c>
      <c r="B181" s="1" t="s">
        <v>3176</v>
      </c>
      <c r="C181" t="s">
        <v>185</v>
      </c>
      <c r="D181" s="12" t="s">
        <v>4101</v>
      </c>
      <c r="E181" s="1" t="s">
        <v>3276</v>
      </c>
      <c r="F181" s="12" t="s">
        <v>2898</v>
      </c>
      <c r="G181" s="9">
        <v>5742</v>
      </c>
    </row>
    <row r="182" spans="1:8" x14ac:dyDescent="0.25">
      <c r="A182" t="s">
        <v>4331</v>
      </c>
      <c r="B182" s="1" t="s">
        <v>3176</v>
      </c>
      <c r="C182" t="s">
        <v>121</v>
      </c>
      <c r="D182" s="12" t="s">
        <v>4154</v>
      </c>
      <c r="E182" s="1" t="s">
        <v>3367</v>
      </c>
      <c r="F182" s="12" t="s">
        <v>2895</v>
      </c>
      <c r="H182" s="1" t="s">
        <v>4392</v>
      </c>
    </row>
    <row r="183" spans="1:8" x14ac:dyDescent="0.25">
      <c r="A183" t="s">
        <v>4331</v>
      </c>
      <c r="B183" s="1" t="s">
        <v>3176</v>
      </c>
      <c r="C183" t="s">
        <v>185</v>
      </c>
      <c r="D183" s="12" t="s">
        <v>3739</v>
      </c>
      <c r="E183" s="1" t="s">
        <v>3197</v>
      </c>
      <c r="F183" s="12" t="s">
        <v>2898</v>
      </c>
      <c r="G183" s="9">
        <v>25</v>
      </c>
    </row>
    <row r="184" spans="1:8" x14ac:dyDescent="0.25">
      <c r="A184" t="s">
        <v>4331</v>
      </c>
      <c r="B184" s="1" t="s">
        <v>3176</v>
      </c>
      <c r="C184" t="s">
        <v>1513</v>
      </c>
      <c r="D184" s="12" t="s">
        <v>4155</v>
      </c>
      <c r="E184" s="1" t="s">
        <v>3368</v>
      </c>
      <c r="F184" s="12" t="s">
        <v>2894</v>
      </c>
    </row>
    <row r="185" spans="1:8" x14ac:dyDescent="0.25">
      <c r="A185" t="s">
        <v>4331</v>
      </c>
      <c r="B185" s="1" t="s">
        <v>3176</v>
      </c>
      <c r="C185" t="s">
        <v>326</v>
      </c>
      <c r="D185" s="12" t="s">
        <v>4156</v>
      </c>
      <c r="E185" s="1" t="s">
        <v>3369</v>
      </c>
      <c r="F185" s="12" t="s">
        <v>2895</v>
      </c>
      <c r="G185" s="9">
        <v>1000</v>
      </c>
    </row>
    <row r="186" spans="1:8" x14ac:dyDescent="0.25">
      <c r="A186" t="s">
        <v>4331</v>
      </c>
      <c r="B186" s="1" t="s">
        <v>3176</v>
      </c>
      <c r="C186" t="s">
        <v>185</v>
      </c>
      <c r="D186" s="12" t="s">
        <v>4157</v>
      </c>
      <c r="E186" s="1" t="s">
        <v>3277</v>
      </c>
      <c r="F186" s="12" t="s">
        <v>2895</v>
      </c>
      <c r="G186" s="9">
        <v>1200</v>
      </c>
    </row>
    <row r="187" spans="1:8" x14ac:dyDescent="0.25">
      <c r="A187" t="s">
        <v>4331</v>
      </c>
      <c r="B187" s="1" t="s">
        <v>3176</v>
      </c>
      <c r="C187" t="s">
        <v>185</v>
      </c>
      <c r="D187" s="12" t="s">
        <v>3828</v>
      </c>
      <c r="E187" s="1" t="s">
        <v>3370</v>
      </c>
      <c r="F187" s="12" t="s">
        <v>2895</v>
      </c>
      <c r="G187" s="9">
        <v>1400</v>
      </c>
    </row>
    <row r="188" spans="1:8" x14ac:dyDescent="0.25">
      <c r="A188" t="s">
        <v>4331</v>
      </c>
      <c r="B188" s="1" t="s">
        <v>3176</v>
      </c>
      <c r="C188" t="s">
        <v>1513</v>
      </c>
      <c r="D188" s="12" t="s">
        <v>4158</v>
      </c>
      <c r="E188" s="1" t="s">
        <v>3371</v>
      </c>
      <c r="F188" s="12" t="s">
        <v>2898</v>
      </c>
    </row>
    <row r="189" spans="1:8" x14ac:dyDescent="0.25">
      <c r="A189" t="s">
        <v>4331</v>
      </c>
      <c r="B189" s="1" t="s">
        <v>3176</v>
      </c>
      <c r="C189" t="s">
        <v>185</v>
      </c>
      <c r="D189" s="12" t="s">
        <v>4159</v>
      </c>
      <c r="E189" s="1" t="s">
        <v>3372</v>
      </c>
      <c r="F189" s="12" t="s">
        <v>2894</v>
      </c>
      <c r="G189" s="9">
        <v>1400</v>
      </c>
    </row>
    <row r="190" spans="1:8" x14ac:dyDescent="0.25">
      <c r="A190" t="s">
        <v>4331</v>
      </c>
      <c r="B190" s="1" t="s">
        <v>3176</v>
      </c>
      <c r="C190" t="s">
        <v>1399</v>
      </c>
      <c r="D190" s="12" t="s">
        <v>4160</v>
      </c>
      <c r="E190" s="1" t="s">
        <v>3373</v>
      </c>
      <c r="F190" s="12" t="s">
        <v>3374</v>
      </c>
    </row>
    <row r="191" spans="1:8" x14ac:dyDescent="0.25">
      <c r="A191" t="s">
        <v>4331</v>
      </c>
      <c r="B191" s="1" t="s">
        <v>3176</v>
      </c>
      <c r="C191" t="s">
        <v>1242</v>
      </c>
      <c r="D191" s="12" t="s">
        <v>4161</v>
      </c>
      <c r="E191" s="1" t="s">
        <v>3375</v>
      </c>
      <c r="F191" s="12" t="s">
        <v>2894</v>
      </c>
      <c r="G191" s="9">
        <v>1500</v>
      </c>
    </row>
    <row r="192" spans="1:8" x14ac:dyDescent="0.25">
      <c r="A192" t="s">
        <v>4331</v>
      </c>
      <c r="B192" s="1" t="s">
        <v>3176</v>
      </c>
      <c r="C192" t="s">
        <v>326</v>
      </c>
      <c r="D192" s="12" t="s">
        <v>4162</v>
      </c>
      <c r="E192" s="1" t="s">
        <v>3376</v>
      </c>
      <c r="F192" s="12" t="s">
        <v>2894</v>
      </c>
      <c r="G192" s="9">
        <v>1210</v>
      </c>
    </row>
    <row r="193" spans="1:8" x14ac:dyDescent="0.25">
      <c r="A193" t="s">
        <v>4331</v>
      </c>
      <c r="B193" s="1" t="s">
        <v>3176</v>
      </c>
      <c r="C193" t="s">
        <v>1242</v>
      </c>
      <c r="D193" s="12" t="s">
        <v>4163</v>
      </c>
      <c r="E193" s="1" t="s">
        <v>3377</v>
      </c>
      <c r="F193" s="12" t="s">
        <v>2894</v>
      </c>
      <c r="G193" s="9">
        <v>1375</v>
      </c>
    </row>
    <row r="194" spans="1:8" x14ac:dyDescent="0.25">
      <c r="A194" t="s">
        <v>4331</v>
      </c>
      <c r="B194" s="1" t="s">
        <v>3176</v>
      </c>
      <c r="C194" t="s">
        <v>185</v>
      </c>
      <c r="D194" s="12" t="s">
        <v>4164</v>
      </c>
      <c r="E194" s="1" t="s">
        <v>3378</v>
      </c>
      <c r="F194" s="12" t="s">
        <v>2894</v>
      </c>
      <c r="G194" s="9">
        <v>1500</v>
      </c>
    </row>
    <row r="195" spans="1:8" x14ac:dyDescent="0.25">
      <c r="A195" t="s">
        <v>4331</v>
      </c>
      <c r="B195" s="1" t="s">
        <v>3176</v>
      </c>
      <c r="C195" t="s">
        <v>1399</v>
      </c>
      <c r="D195" s="12" t="s">
        <v>4165</v>
      </c>
      <c r="E195" s="1" t="s">
        <v>3379</v>
      </c>
      <c r="F195" s="12" t="s">
        <v>2017</v>
      </c>
    </row>
    <row r="196" spans="1:8" x14ac:dyDescent="0.25">
      <c r="A196" t="s">
        <v>4331</v>
      </c>
      <c r="B196" s="1" t="s">
        <v>3176</v>
      </c>
      <c r="C196" t="s">
        <v>185</v>
      </c>
      <c r="D196" s="12" t="s">
        <v>3798</v>
      </c>
      <c r="E196" s="1" t="s">
        <v>3380</v>
      </c>
      <c r="F196" s="12" t="s">
        <v>2895</v>
      </c>
      <c r="G196" s="9">
        <v>800</v>
      </c>
    </row>
    <row r="197" spans="1:8" x14ac:dyDescent="0.25">
      <c r="A197" t="s">
        <v>4331</v>
      </c>
      <c r="B197" s="1" t="s">
        <v>3176</v>
      </c>
      <c r="C197" t="s">
        <v>185</v>
      </c>
      <c r="D197" s="12" t="s">
        <v>3833</v>
      </c>
      <c r="E197" s="1" t="s">
        <v>3381</v>
      </c>
      <c r="F197" s="12" t="s">
        <v>2895</v>
      </c>
      <c r="G197" s="9">
        <v>700</v>
      </c>
    </row>
    <row r="198" spans="1:8" x14ac:dyDescent="0.25">
      <c r="A198" t="s">
        <v>4332</v>
      </c>
      <c r="B198" s="1" t="s">
        <v>3176</v>
      </c>
      <c r="C198" t="s">
        <v>1513</v>
      </c>
      <c r="D198" s="12" t="s">
        <v>3878</v>
      </c>
      <c r="E198" s="1" t="s">
        <v>3385</v>
      </c>
      <c r="F198" s="12" t="s">
        <v>2813</v>
      </c>
    </row>
    <row r="199" spans="1:8" x14ac:dyDescent="0.25">
      <c r="A199" t="s">
        <v>4332</v>
      </c>
      <c r="B199" s="1" t="s">
        <v>3176</v>
      </c>
      <c r="C199" t="s">
        <v>1242</v>
      </c>
      <c r="D199" s="12" t="s">
        <v>3732</v>
      </c>
      <c r="E199" s="1" t="s">
        <v>3386</v>
      </c>
      <c r="F199" s="12" t="s">
        <v>2890</v>
      </c>
      <c r="H199" s="1" t="s">
        <v>4394</v>
      </c>
    </row>
    <row r="200" spans="1:8" x14ac:dyDescent="0.25">
      <c r="A200" t="s">
        <v>4332</v>
      </c>
      <c r="B200" s="1" t="s">
        <v>3176</v>
      </c>
      <c r="C200" t="s">
        <v>1000</v>
      </c>
      <c r="D200" s="12" t="s">
        <v>4166</v>
      </c>
      <c r="E200" s="1" t="s">
        <v>3387</v>
      </c>
      <c r="F200" s="12" t="s">
        <v>3388</v>
      </c>
      <c r="H200" s="1" t="s">
        <v>4393</v>
      </c>
    </row>
    <row r="201" spans="1:8" x14ac:dyDescent="0.25">
      <c r="A201" t="s">
        <v>4332</v>
      </c>
      <c r="B201" s="1" t="s">
        <v>3176</v>
      </c>
      <c r="C201" t="s">
        <v>1000</v>
      </c>
      <c r="D201" s="12" t="s">
        <v>4166</v>
      </c>
      <c r="E201" s="1" t="s">
        <v>3387</v>
      </c>
      <c r="F201" s="12" t="s">
        <v>2918</v>
      </c>
    </row>
    <row r="202" spans="1:8" x14ac:dyDescent="0.25">
      <c r="A202" t="s">
        <v>4332</v>
      </c>
      <c r="B202" s="1" t="s">
        <v>3176</v>
      </c>
      <c r="C202" t="s">
        <v>1513</v>
      </c>
      <c r="D202" s="12" t="s">
        <v>3885</v>
      </c>
      <c r="E202" s="1" t="s">
        <v>3389</v>
      </c>
      <c r="F202" s="12" t="s">
        <v>2812</v>
      </c>
      <c r="H202" s="1" t="s">
        <v>4393</v>
      </c>
    </row>
    <row r="203" spans="1:8" x14ac:dyDescent="0.25">
      <c r="A203" t="s">
        <v>4332</v>
      </c>
      <c r="B203" s="1" t="s">
        <v>3176</v>
      </c>
      <c r="C203" t="s">
        <v>1513</v>
      </c>
      <c r="D203" s="12" t="s">
        <v>4167</v>
      </c>
      <c r="E203" s="1" t="s">
        <v>3390</v>
      </c>
      <c r="F203" s="12" t="s">
        <v>3187</v>
      </c>
      <c r="H203" s="1" t="s">
        <v>4395</v>
      </c>
    </row>
    <row r="204" spans="1:8" x14ac:dyDescent="0.25">
      <c r="A204" t="s">
        <v>4332</v>
      </c>
      <c r="B204" s="1" t="s">
        <v>3176</v>
      </c>
      <c r="C204" t="s">
        <v>1550</v>
      </c>
      <c r="D204" s="12" t="s">
        <v>3763</v>
      </c>
      <c r="E204" s="1" t="s">
        <v>3391</v>
      </c>
      <c r="F204" s="12" t="s">
        <v>2865</v>
      </c>
      <c r="H204" s="1" t="s">
        <v>4363</v>
      </c>
    </row>
    <row r="205" spans="1:8" x14ac:dyDescent="0.25">
      <c r="A205" t="s">
        <v>4332</v>
      </c>
      <c r="B205" s="1" t="s">
        <v>3176</v>
      </c>
      <c r="C205" t="s">
        <v>1242</v>
      </c>
      <c r="D205" s="12" t="s">
        <v>4168</v>
      </c>
      <c r="E205" s="1" t="s">
        <v>3392</v>
      </c>
      <c r="F205" s="12" t="s">
        <v>2890</v>
      </c>
      <c r="H205" s="1" t="s">
        <v>4363</v>
      </c>
    </row>
    <row r="206" spans="1:8" x14ac:dyDescent="0.25">
      <c r="A206" t="s">
        <v>4332</v>
      </c>
      <c r="B206" s="1" t="s">
        <v>3176</v>
      </c>
      <c r="C206" t="s">
        <v>1000</v>
      </c>
      <c r="D206" s="12" t="s">
        <v>3734</v>
      </c>
      <c r="E206" s="1" t="s">
        <v>3190</v>
      </c>
      <c r="F206" s="12" t="s">
        <v>2853</v>
      </c>
    </row>
    <row r="207" spans="1:8" x14ac:dyDescent="0.25">
      <c r="A207" t="s">
        <v>4332</v>
      </c>
      <c r="B207" s="1" t="s">
        <v>3176</v>
      </c>
      <c r="C207" t="s">
        <v>1242</v>
      </c>
      <c r="D207" s="12" t="s">
        <v>3903</v>
      </c>
      <c r="E207" s="1" t="s">
        <v>3393</v>
      </c>
      <c r="F207" s="12" t="s">
        <v>2856</v>
      </c>
    </row>
    <row r="208" spans="1:8" x14ac:dyDescent="0.25">
      <c r="A208" t="s">
        <v>4332</v>
      </c>
      <c r="B208" s="1" t="s">
        <v>3176</v>
      </c>
      <c r="C208" t="s">
        <v>1000</v>
      </c>
      <c r="D208" s="12" t="s">
        <v>4021</v>
      </c>
      <c r="E208" s="1" t="s">
        <v>3394</v>
      </c>
      <c r="F208" s="12" t="s">
        <v>2909</v>
      </c>
    </row>
    <row r="209" spans="1:8" x14ac:dyDescent="0.25">
      <c r="A209" t="s">
        <v>4332</v>
      </c>
      <c r="B209" s="1" t="s">
        <v>3176</v>
      </c>
      <c r="C209" t="s">
        <v>1242</v>
      </c>
      <c r="D209" s="12" t="s">
        <v>4169</v>
      </c>
      <c r="E209" s="1" t="s">
        <v>3395</v>
      </c>
      <c r="F209" s="12" t="s">
        <v>3396</v>
      </c>
    </row>
    <row r="210" spans="1:8" x14ac:dyDescent="0.25">
      <c r="A210" t="s">
        <v>4332</v>
      </c>
      <c r="B210" s="1" t="s">
        <v>3176</v>
      </c>
      <c r="C210" t="s">
        <v>24</v>
      </c>
      <c r="D210" s="12" t="s">
        <v>4170</v>
      </c>
      <c r="E210" s="1" t="s">
        <v>3397</v>
      </c>
      <c r="F210" s="12" t="s">
        <v>2855</v>
      </c>
    </row>
    <row r="211" spans="1:8" x14ac:dyDescent="0.25">
      <c r="A211" t="s">
        <v>4332</v>
      </c>
      <c r="B211" s="1" t="s">
        <v>3176</v>
      </c>
      <c r="C211" t="s">
        <v>24</v>
      </c>
      <c r="D211" s="12" t="s">
        <v>4054</v>
      </c>
      <c r="E211" s="1" t="s">
        <v>3398</v>
      </c>
      <c r="F211" s="12" t="s">
        <v>2855</v>
      </c>
    </row>
    <row r="212" spans="1:8" x14ac:dyDescent="0.25">
      <c r="A212" t="s">
        <v>4332</v>
      </c>
      <c r="B212" s="1" t="s">
        <v>3176</v>
      </c>
      <c r="C212" t="s">
        <v>24</v>
      </c>
      <c r="D212" s="12" t="s">
        <v>4054</v>
      </c>
      <c r="E212" s="1" t="s">
        <v>3398</v>
      </c>
      <c r="F212" s="12" t="s">
        <v>2855</v>
      </c>
    </row>
    <row r="213" spans="1:8" x14ac:dyDescent="0.25">
      <c r="A213" t="s">
        <v>4332</v>
      </c>
      <c r="B213" s="1" t="s">
        <v>3176</v>
      </c>
      <c r="C213" t="s">
        <v>24</v>
      </c>
      <c r="D213" s="12" t="s">
        <v>4171</v>
      </c>
      <c r="E213" s="1" t="s">
        <v>3399</v>
      </c>
      <c r="F213" s="12" t="s">
        <v>2855</v>
      </c>
    </row>
    <row r="214" spans="1:8" x14ac:dyDescent="0.25">
      <c r="A214" t="s">
        <v>4332</v>
      </c>
      <c r="B214" s="1" t="s">
        <v>3176</v>
      </c>
      <c r="C214" t="s">
        <v>24</v>
      </c>
      <c r="D214" s="12" t="s">
        <v>4171</v>
      </c>
      <c r="E214" s="1" t="s">
        <v>3399</v>
      </c>
      <c r="F214" s="12" t="s">
        <v>2855</v>
      </c>
    </row>
    <row r="215" spans="1:8" x14ac:dyDescent="0.25">
      <c r="A215" t="s">
        <v>4332</v>
      </c>
      <c r="B215" s="1" t="s">
        <v>3176</v>
      </c>
      <c r="C215" t="s">
        <v>24</v>
      </c>
      <c r="D215" s="12" t="s">
        <v>4172</v>
      </c>
      <c r="E215" s="1" t="s">
        <v>3400</v>
      </c>
      <c r="F215" s="12" t="s">
        <v>2855</v>
      </c>
    </row>
    <row r="216" spans="1:8" x14ac:dyDescent="0.25">
      <c r="A216" t="s">
        <v>4332</v>
      </c>
      <c r="B216" s="1" t="s">
        <v>3176</v>
      </c>
      <c r="C216" t="s">
        <v>24</v>
      </c>
      <c r="D216" s="12" t="s">
        <v>4173</v>
      </c>
      <c r="E216" s="1" t="s">
        <v>3401</v>
      </c>
      <c r="F216" s="12" t="s">
        <v>2855</v>
      </c>
    </row>
    <row r="217" spans="1:8" x14ac:dyDescent="0.25">
      <c r="A217" t="s">
        <v>4332</v>
      </c>
      <c r="B217" s="1" t="s">
        <v>3176</v>
      </c>
      <c r="C217" t="s">
        <v>24</v>
      </c>
      <c r="D217" s="12" t="s">
        <v>4173</v>
      </c>
      <c r="E217" s="1" t="s">
        <v>3401</v>
      </c>
      <c r="F217" s="12" t="s">
        <v>2887</v>
      </c>
    </row>
    <row r="218" spans="1:8" x14ac:dyDescent="0.25">
      <c r="A218" t="s">
        <v>4332</v>
      </c>
      <c r="B218" s="1" t="s">
        <v>3176</v>
      </c>
      <c r="C218" t="s">
        <v>24</v>
      </c>
      <c r="D218" s="12" t="s">
        <v>4174</v>
      </c>
      <c r="E218" s="1" t="s">
        <v>3402</v>
      </c>
      <c r="F218" s="12" t="s">
        <v>3403</v>
      </c>
    </row>
    <row r="219" spans="1:8" x14ac:dyDescent="0.25">
      <c r="A219" t="s">
        <v>4332</v>
      </c>
      <c r="B219" s="1" t="s">
        <v>3176</v>
      </c>
      <c r="C219" t="s">
        <v>872</v>
      </c>
      <c r="D219" s="12" t="s">
        <v>4175</v>
      </c>
      <c r="E219" s="1" t="s">
        <v>3404</v>
      </c>
      <c r="F219" s="12" t="s">
        <v>2812</v>
      </c>
    </row>
    <row r="220" spans="1:8" x14ac:dyDescent="0.25">
      <c r="A220" t="s">
        <v>4332</v>
      </c>
      <c r="B220" s="1" t="s">
        <v>3176</v>
      </c>
      <c r="C220" t="s">
        <v>185</v>
      </c>
      <c r="D220" s="12" t="s">
        <v>3739</v>
      </c>
      <c r="E220" s="1" t="s">
        <v>3197</v>
      </c>
      <c r="F220" s="12" t="s">
        <v>2898</v>
      </c>
      <c r="G220" s="9">
        <v>25</v>
      </c>
    </row>
    <row r="221" spans="1:8" x14ac:dyDescent="0.25">
      <c r="A221" t="s">
        <v>4332</v>
      </c>
      <c r="B221" s="1" t="s">
        <v>3176</v>
      </c>
      <c r="C221" t="s">
        <v>1000</v>
      </c>
      <c r="D221" s="12" t="s">
        <v>4108</v>
      </c>
      <c r="E221" s="1" t="s">
        <v>3405</v>
      </c>
      <c r="F221" s="12" t="s">
        <v>2898</v>
      </c>
      <c r="H221" s="1" t="s">
        <v>4386</v>
      </c>
    </row>
    <row r="222" spans="1:8" x14ac:dyDescent="0.25">
      <c r="A222" t="s">
        <v>4332</v>
      </c>
      <c r="B222" s="1" t="s">
        <v>3176</v>
      </c>
      <c r="C222" t="s">
        <v>2695</v>
      </c>
      <c r="D222" s="12" t="s">
        <v>4176</v>
      </c>
      <c r="E222" s="1" t="s">
        <v>3406</v>
      </c>
      <c r="F222" s="12" t="s">
        <v>2994</v>
      </c>
    </row>
    <row r="223" spans="1:8" x14ac:dyDescent="0.25">
      <c r="A223" t="s">
        <v>4333</v>
      </c>
      <c r="B223" s="1" t="s">
        <v>3176</v>
      </c>
      <c r="C223" t="s">
        <v>1513</v>
      </c>
      <c r="D223" s="12" t="s">
        <v>4177</v>
      </c>
      <c r="E223" s="1" t="s">
        <v>3410</v>
      </c>
      <c r="F223" s="12" t="s">
        <v>3411</v>
      </c>
    </row>
    <row r="224" spans="1:8" x14ac:dyDescent="0.25">
      <c r="A224" t="s">
        <v>4333</v>
      </c>
      <c r="B224" s="1" t="s">
        <v>3176</v>
      </c>
      <c r="C224" t="s">
        <v>478</v>
      </c>
      <c r="D224" s="12" t="s">
        <v>4178</v>
      </c>
      <c r="E224" s="1" t="s">
        <v>3412</v>
      </c>
      <c r="F224" s="12" t="s">
        <v>3413</v>
      </c>
    </row>
    <row r="225" spans="1:8" x14ac:dyDescent="0.25">
      <c r="A225" t="s">
        <v>4333</v>
      </c>
      <c r="B225" s="1" t="s">
        <v>3176</v>
      </c>
      <c r="C225" t="s">
        <v>1513</v>
      </c>
      <c r="D225" s="12" t="s">
        <v>4179</v>
      </c>
      <c r="E225" s="1" t="s">
        <v>3414</v>
      </c>
      <c r="F225" s="12" t="s">
        <v>2835</v>
      </c>
    </row>
    <row r="226" spans="1:8" x14ac:dyDescent="0.25">
      <c r="A226" t="s">
        <v>4333</v>
      </c>
      <c r="B226" s="1" t="s">
        <v>3176</v>
      </c>
      <c r="C226" t="s">
        <v>878</v>
      </c>
      <c r="D226" s="12" t="s">
        <v>4180</v>
      </c>
      <c r="E226" s="1" t="s">
        <v>3415</v>
      </c>
      <c r="F226" s="12" t="s">
        <v>3416</v>
      </c>
    </row>
    <row r="227" spans="1:8" x14ac:dyDescent="0.25">
      <c r="A227" t="s">
        <v>4333</v>
      </c>
      <c r="B227" s="1" t="s">
        <v>3176</v>
      </c>
      <c r="C227" t="s">
        <v>878</v>
      </c>
      <c r="D227" s="12" t="s">
        <v>4181</v>
      </c>
      <c r="E227" s="1" t="s">
        <v>3417</v>
      </c>
      <c r="F227" s="12" t="s">
        <v>3418</v>
      </c>
    </row>
    <row r="228" spans="1:8" x14ac:dyDescent="0.25">
      <c r="A228" t="s">
        <v>4333</v>
      </c>
      <c r="B228" s="1" t="s">
        <v>3176</v>
      </c>
      <c r="C228" t="s">
        <v>1282</v>
      </c>
      <c r="D228" s="12" t="s">
        <v>4182</v>
      </c>
      <c r="E228" s="1" t="s">
        <v>3419</v>
      </c>
      <c r="F228" s="12" t="s">
        <v>2827</v>
      </c>
    </row>
    <row r="229" spans="1:8" x14ac:dyDescent="0.25">
      <c r="A229" t="s">
        <v>4333</v>
      </c>
      <c r="B229" s="1" t="s">
        <v>3176</v>
      </c>
      <c r="C229" t="s">
        <v>1282</v>
      </c>
      <c r="D229" s="12" t="s">
        <v>4183</v>
      </c>
      <c r="E229" s="1" t="s">
        <v>3420</v>
      </c>
      <c r="F229" s="12" t="s">
        <v>3228</v>
      </c>
    </row>
    <row r="230" spans="1:8" x14ac:dyDescent="0.25">
      <c r="A230" t="s">
        <v>4333</v>
      </c>
      <c r="B230" s="1" t="s">
        <v>3176</v>
      </c>
      <c r="C230" t="s">
        <v>1282</v>
      </c>
      <c r="D230" s="12" t="s">
        <v>3847</v>
      </c>
      <c r="E230" s="1" t="s">
        <v>3421</v>
      </c>
      <c r="F230" s="12" t="s">
        <v>2827</v>
      </c>
    </row>
    <row r="231" spans="1:8" x14ac:dyDescent="0.25">
      <c r="A231" t="s">
        <v>4333</v>
      </c>
      <c r="B231" s="1" t="s">
        <v>3176</v>
      </c>
      <c r="C231" t="s">
        <v>1282</v>
      </c>
      <c r="D231" s="12" t="s">
        <v>3801</v>
      </c>
      <c r="E231" s="1" t="s">
        <v>3422</v>
      </c>
      <c r="F231" s="12" t="s">
        <v>2827</v>
      </c>
    </row>
    <row r="232" spans="1:8" x14ac:dyDescent="0.25">
      <c r="A232" t="s">
        <v>4333</v>
      </c>
      <c r="B232" s="1" t="s">
        <v>3176</v>
      </c>
      <c r="C232" t="s">
        <v>1399</v>
      </c>
      <c r="D232" s="12" t="s">
        <v>4184</v>
      </c>
      <c r="E232" s="1" t="s">
        <v>3423</v>
      </c>
      <c r="F232" s="12" t="s">
        <v>2932</v>
      </c>
    </row>
    <row r="233" spans="1:8" x14ac:dyDescent="0.25">
      <c r="A233" t="s">
        <v>4333</v>
      </c>
      <c r="B233" s="1" t="s">
        <v>3176</v>
      </c>
      <c r="C233" t="s">
        <v>1513</v>
      </c>
      <c r="D233" s="12" t="s">
        <v>3851</v>
      </c>
      <c r="E233" s="1" t="s">
        <v>3424</v>
      </c>
      <c r="F233" s="12" t="s">
        <v>2813</v>
      </c>
      <c r="H233" s="1" t="s">
        <v>4396</v>
      </c>
    </row>
    <row r="234" spans="1:8" x14ac:dyDescent="0.25">
      <c r="A234" t="s">
        <v>4333</v>
      </c>
      <c r="B234" s="1" t="s">
        <v>3176</v>
      </c>
      <c r="C234" t="s">
        <v>1513</v>
      </c>
      <c r="D234" s="12" t="s">
        <v>4005</v>
      </c>
      <c r="E234" s="1" t="s">
        <v>3425</v>
      </c>
      <c r="F234" s="12" t="s">
        <v>2836</v>
      </c>
      <c r="H234" s="1" t="s">
        <v>4396</v>
      </c>
    </row>
    <row r="235" spans="1:8" x14ac:dyDescent="0.25">
      <c r="A235" t="s">
        <v>4333</v>
      </c>
      <c r="B235" s="1" t="s">
        <v>3176</v>
      </c>
      <c r="C235" t="s">
        <v>940</v>
      </c>
      <c r="D235" s="12" t="s">
        <v>4185</v>
      </c>
      <c r="E235" s="1" t="s">
        <v>3426</v>
      </c>
      <c r="F235" s="12" t="s">
        <v>2883</v>
      </c>
    </row>
    <row r="236" spans="1:8" x14ac:dyDescent="0.25">
      <c r="A236" t="s">
        <v>4333</v>
      </c>
      <c r="B236" s="1" t="s">
        <v>3176</v>
      </c>
      <c r="C236" t="s">
        <v>1282</v>
      </c>
      <c r="D236" s="12" t="s">
        <v>3852</v>
      </c>
      <c r="E236" s="1" t="s">
        <v>3427</v>
      </c>
      <c r="F236" s="12" t="s">
        <v>2895</v>
      </c>
      <c r="G236" s="9">
        <v>696</v>
      </c>
    </row>
    <row r="237" spans="1:8" x14ac:dyDescent="0.25">
      <c r="A237" t="s">
        <v>4333</v>
      </c>
      <c r="B237" s="1" t="s">
        <v>3176</v>
      </c>
      <c r="C237" t="s">
        <v>1282</v>
      </c>
      <c r="D237" s="12" t="s">
        <v>4186</v>
      </c>
      <c r="E237" s="1" t="s">
        <v>3428</v>
      </c>
      <c r="F237" s="12" t="s">
        <v>2894</v>
      </c>
      <c r="G237" s="9">
        <v>444</v>
      </c>
    </row>
    <row r="238" spans="1:8" x14ac:dyDescent="0.25">
      <c r="A238" t="s">
        <v>4333</v>
      </c>
      <c r="B238" s="1" t="s">
        <v>3176</v>
      </c>
      <c r="C238" t="s">
        <v>1282</v>
      </c>
      <c r="D238" s="12" t="s">
        <v>3831</v>
      </c>
      <c r="E238" s="1" t="s">
        <v>3429</v>
      </c>
      <c r="F238" s="12" t="s">
        <v>2994</v>
      </c>
      <c r="G238" s="9">
        <v>592</v>
      </c>
    </row>
    <row r="239" spans="1:8" x14ac:dyDescent="0.25">
      <c r="A239" t="s">
        <v>4334</v>
      </c>
      <c r="B239" s="1" t="s">
        <v>3176</v>
      </c>
      <c r="C239" t="s">
        <v>1513</v>
      </c>
      <c r="D239" s="12" t="s">
        <v>4187</v>
      </c>
      <c r="E239" s="1" t="s">
        <v>3434</v>
      </c>
      <c r="F239" s="12" t="s">
        <v>2813</v>
      </c>
    </row>
    <row r="240" spans="1:8" x14ac:dyDescent="0.25">
      <c r="A240" t="s">
        <v>4334</v>
      </c>
      <c r="B240" s="1" t="s">
        <v>3432</v>
      </c>
      <c r="C240" t="s">
        <v>185</v>
      </c>
      <c r="D240" s="12" t="s">
        <v>4188</v>
      </c>
      <c r="E240" s="1" t="s">
        <v>3435</v>
      </c>
      <c r="F240" s="12" t="s">
        <v>3222</v>
      </c>
    </row>
    <row r="241" spans="1:6" x14ac:dyDescent="0.25">
      <c r="A241" t="s">
        <v>4334</v>
      </c>
      <c r="B241" s="1" t="s">
        <v>3432</v>
      </c>
      <c r="C241" t="s">
        <v>185</v>
      </c>
      <c r="D241" s="12" t="s">
        <v>4189</v>
      </c>
      <c r="E241" s="1" t="s">
        <v>3436</v>
      </c>
      <c r="F241" s="12" t="s">
        <v>3222</v>
      </c>
    </row>
    <row r="242" spans="1:6" x14ac:dyDescent="0.25">
      <c r="A242" t="s">
        <v>4334</v>
      </c>
      <c r="B242" s="1" t="s">
        <v>3432</v>
      </c>
      <c r="C242" t="s">
        <v>185</v>
      </c>
      <c r="D242" s="12" t="s">
        <v>3837</v>
      </c>
      <c r="E242" s="1" t="s">
        <v>3437</v>
      </c>
      <c r="F242" s="12" t="s">
        <v>3374</v>
      </c>
    </row>
    <row r="243" spans="1:6" x14ac:dyDescent="0.25">
      <c r="A243" t="s">
        <v>4334</v>
      </c>
      <c r="B243" s="1" t="s">
        <v>3432</v>
      </c>
      <c r="C243" t="s">
        <v>1000</v>
      </c>
      <c r="D243" s="12" t="s">
        <v>4190</v>
      </c>
      <c r="E243" s="1" t="s">
        <v>3438</v>
      </c>
      <c r="F243" s="12" t="s">
        <v>2944</v>
      </c>
    </row>
    <row r="244" spans="1:6" x14ac:dyDescent="0.25">
      <c r="A244" t="s">
        <v>4334</v>
      </c>
      <c r="B244" s="1" t="s">
        <v>3432</v>
      </c>
      <c r="C244" t="s">
        <v>185</v>
      </c>
      <c r="D244" s="12" t="s">
        <v>3757</v>
      </c>
      <c r="E244" s="1" t="s">
        <v>3220</v>
      </c>
      <c r="F244" s="12" t="s">
        <v>2853</v>
      </c>
    </row>
    <row r="245" spans="1:6" x14ac:dyDescent="0.25">
      <c r="A245" t="s">
        <v>4334</v>
      </c>
      <c r="B245" s="1" t="s">
        <v>3176</v>
      </c>
      <c r="C245" t="s">
        <v>121</v>
      </c>
      <c r="D245" s="12" t="s">
        <v>4191</v>
      </c>
      <c r="E245" s="1" t="s">
        <v>3439</v>
      </c>
      <c r="F245" s="12" t="s">
        <v>2947</v>
      </c>
    </row>
    <row r="246" spans="1:6" x14ac:dyDescent="0.25">
      <c r="A246" t="s">
        <v>4334</v>
      </c>
      <c r="B246" s="1" t="s">
        <v>3432</v>
      </c>
      <c r="C246" t="s">
        <v>185</v>
      </c>
      <c r="D246" s="12" t="s">
        <v>3854</v>
      </c>
      <c r="E246" s="1" t="s">
        <v>3440</v>
      </c>
      <c r="F246" s="12" t="s">
        <v>3374</v>
      </c>
    </row>
    <row r="247" spans="1:6" x14ac:dyDescent="0.25">
      <c r="A247" t="s">
        <v>4334</v>
      </c>
      <c r="B247" s="1" t="s">
        <v>3432</v>
      </c>
      <c r="C247" t="s">
        <v>185</v>
      </c>
      <c r="D247" s="12" t="s">
        <v>4192</v>
      </c>
      <c r="E247" s="1" t="s">
        <v>3441</v>
      </c>
      <c r="F247" s="12" t="s">
        <v>3222</v>
      </c>
    </row>
    <row r="248" spans="1:6" x14ac:dyDescent="0.25">
      <c r="A248" t="s">
        <v>4334</v>
      </c>
      <c r="B248" s="1" t="s">
        <v>3432</v>
      </c>
      <c r="C248" t="s">
        <v>185</v>
      </c>
      <c r="D248" s="12" t="s">
        <v>3769</v>
      </c>
      <c r="E248" s="1" t="s">
        <v>3442</v>
      </c>
      <c r="F248" s="12" t="s">
        <v>3443</v>
      </c>
    </row>
    <row r="249" spans="1:6" x14ac:dyDescent="0.25">
      <c r="A249" t="s">
        <v>4334</v>
      </c>
      <c r="B249" s="1" t="s">
        <v>3432</v>
      </c>
      <c r="C249" t="s">
        <v>185</v>
      </c>
      <c r="D249" s="12" t="s">
        <v>4193</v>
      </c>
      <c r="E249" s="1" t="s">
        <v>3444</v>
      </c>
      <c r="F249" s="12" t="s">
        <v>3222</v>
      </c>
    </row>
    <row r="250" spans="1:6" x14ac:dyDescent="0.25">
      <c r="A250" t="s">
        <v>4334</v>
      </c>
      <c r="B250" s="1" t="s">
        <v>3176</v>
      </c>
      <c r="C250" t="s">
        <v>185</v>
      </c>
      <c r="D250" s="12" t="s">
        <v>3919</v>
      </c>
      <c r="E250" s="1" t="s">
        <v>3445</v>
      </c>
      <c r="F250" s="12" t="s">
        <v>3446</v>
      </c>
    </row>
    <row r="251" spans="1:6" x14ac:dyDescent="0.25">
      <c r="A251" t="s">
        <v>4334</v>
      </c>
      <c r="B251" s="1" t="s">
        <v>3432</v>
      </c>
      <c r="C251" t="s">
        <v>185</v>
      </c>
      <c r="D251" s="12" t="s">
        <v>4194</v>
      </c>
      <c r="E251" s="1" t="s">
        <v>3447</v>
      </c>
      <c r="F251" s="12" t="s">
        <v>3222</v>
      </c>
    </row>
    <row r="252" spans="1:6" x14ac:dyDescent="0.25">
      <c r="A252" t="s">
        <v>4334</v>
      </c>
      <c r="B252" s="1" t="s">
        <v>3432</v>
      </c>
      <c r="C252" t="s">
        <v>185</v>
      </c>
      <c r="D252" s="12" t="s">
        <v>3857</v>
      </c>
      <c r="E252" s="1" t="s">
        <v>3447</v>
      </c>
      <c r="F252" s="12" t="s">
        <v>2902</v>
      </c>
    </row>
    <row r="253" spans="1:6" x14ac:dyDescent="0.25">
      <c r="A253" t="s">
        <v>4334</v>
      </c>
      <c r="B253" s="1" t="s">
        <v>3432</v>
      </c>
      <c r="C253" t="s">
        <v>185</v>
      </c>
      <c r="D253" s="12" t="s">
        <v>4195</v>
      </c>
      <c r="E253" s="1" t="s">
        <v>3448</v>
      </c>
      <c r="F253" s="12" t="s">
        <v>3222</v>
      </c>
    </row>
    <row r="254" spans="1:6" x14ac:dyDescent="0.25">
      <c r="A254" t="s">
        <v>4334</v>
      </c>
      <c r="B254" s="1" t="s">
        <v>3432</v>
      </c>
      <c r="C254" t="s">
        <v>185</v>
      </c>
      <c r="D254" s="12" t="s">
        <v>4196</v>
      </c>
      <c r="E254" s="1" t="s">
        <v>3449</v>
      </c>
      <c r="F254" s="12" t="s">
        <v>3222</v>
      </c>
    </row>
    <row r="255" spans="1:6" x14ac:dyDescent="0.25">
      <c r="A255" t="s">
        <v>4334</v>
      </c>
      <c r="B255" s="1" t="s">
        <v>3176</v>
      </c>
      <c r="C255" t="s">
        <v>1513</v>
      </c>
      <c r="D255" s="12" t="s">
        <v>4131</v>
      </c>
      <c r="E255" s="1" t="s">
        <v>3450</v>
      </c>
      <c r="F255" s="12" t="s">
        <v>2813</v>
      </c>
    </row>
    <row r="256" spans="1:6" x14ac:dyDescent="0.25">
      <c r="A256" t="s">
        <v>4334</v>
      </c>
      <c r="B256" s="1" t="s">
        <v>3432</v>
      </c>
      <c r="C256" t="s">
        <v>185</v>
      </c>
      <c r="D256" s="12" t="s">
        <v>3972</v>
      </c>
      <c r="E256" s="1" t="s">
        <v>3451</v>
      </c>
      <c r="F256" s="12" t="s">
        <v>3222</v>
      </c>
    </row>
    <row r="257" spans="1:7" x14ac:dyDescent="0.25">
      <c r="A257" t="s">
        <v>4334</v>
      </c>
      <c r="B257" s="1" t="s">
        <v>3432</v>
      </c>
      <c r="C257" t="s">
        <v>185</v>
      </c>
      <c r="D257" s="12" t="s">
        <v>4197</v>
      </c>
      <c r="E257" s="1" t="s">
        <v>3452</v>
      </c>
      <c r="F257" s="12" t="s">
        <v>2902</v>
      </c>
    </row>
    <row r="258" spans="1:7" x14ac:dyDescent="0.25">
      <c r="A258" t="s">
        <v>4334</v>
      </c>
      <c r="B258" s="1" t="s">
        <v>3432</v>
      </c>
      <c r="C258" t="s">
        <v>185</v>
      </c>
      <c r="D258" s="12" t="s">
        <v>3821</v>
      </c>
      <c r="E258" s="1" t="s">
        <v>3335</v>
      </c>
      <c r="F258" s="12" t="s">
        <v>2987</v>
      </c>
    </row>
    <row r="259" spans="1:7" x14ac:dyDescent="0.25">
      <c r="A259" t="s">
        <v>4334</v>
      </c>
      <c r="B259" s="1" t="s">
        <v>3432</v>
      </c>
      <c r="C259" t="s">
        <v>185</v>
      </c>
      <c r="D259" s="12" t="s">
        <v>4198</v>
      </c>
      <c r="E259" s="1" t="s">
        <v>3350</v>
      </c>
      <c r="F259" s="12" t="s">
        <v>3453</v>
      </c>
    </row>
    <row r="260" spans="1:7" x14ac:dyDescent="0.25">
      <c r="A260" t="s">
        <v>4334</v>
      </c>
      <c r="B260" s="1" t="s">
        <v>3432</v>
      </c>
      <c r="C260" t="s">
        <v>185</v>
      </c>
      <c r="D260" s="12" t="s">
        <v>4199</v>
      </c>
      <c r="E260" s="1" t="s">
        <v>3454</v>
      </c>
      <c r="F260" s="12" t="s">
        <v>3222</v>
      </c>
    </row>
    <row r="261" spans="1:7" x14ac:dyDescent="0.25">
      <c r="A261" t="s">
        <v>4334</v>
      </c>
      <c r="B261" s="1" t="s">
        <v>3176</v>
      </c>
      <c r="C261" t="s">
        <v>928</v>
      </c>
      <c r="D261" s="12" t="s">
        <v>4200</v>
      </c>
      <c r="E261" s="1" t="s">
        <v>3455</v>
      </c>
      <c r="F261" s="12" t="s">
        <v>3456</v>
      </c>
    </row>
    <row r="262" spans="1:7" x14ac:dyDescent="0.25">
      <c r="A262" t="s">
        <v>4334</v>
      </c>
      <c r="B262" s="1" t="s">
        <v>3432</v>
      </c>
      <c r="C262" t="s">
        <v>185</v>
      </c>
      <c r="D262" s="12" t="s">
        <v>4201</v>
      </c>
      <c r="E262" s="1" t="s">
        <v>3457</v>
      </c>
      <c r="F262" s="12" t="s">
        <v>3222</v>
      </c>
    </row>
    <row r="263" spans="1:7" x14ac:dyDescent="0.25">
      <c r="A263" t="s">
        <v>4334</v>
      </c>
      <c r="B263" s="1" t="s">
        <v>3176</v>
      </c>
      <c r="C263" t="s">
        <v>185</v>
      </c>
      <c r="D263" s="12" t="s">
        <v>4202</v>
      </c>
      <c r="E263" s="1" t="s">
        <v>3458</v>
      </c>
      <c r="F263" s="12" t="s">
        <v>3446</v>
      </c>
    </row>
    <row r="264" spans="1:7" x14ac:dyDescent="0.25">
      <c r="A264" t="s">
        <v>4334</v>
      </c>
      <c r="B264" s="1" t="s">
        <v>3176</v>
      </c>
      <c r="C264" t="s">
        <v>185</v>
      </c>
      <c r="D264" s="12" t="s">
        <v>3863</v>
      </c>
      <c r="E264" s="1" t="s">
        <v>3459</v>
      </c>
      <c r="F264" s="12" t="s">
        <v>2898</v>
      </c>
      <c r="G264" s="9">
        <v>558</v>
      </c>
    </row>
    <row r="265" spans="1:7" x14ac:dyDescent="0.25">
      <c r="A265" t="s">
        <v>4334</v>
      </c>
      <c r="B265" s="1" t="s">
        <v>3432</v>
      </c>
      <c r="C265" t="s">
        <v>185</v>
      </c>
      <c r="D265" s="12" t="s">
        <v>3866</v>
      </c>
      <c r="E265" s="1" t="s">
        <v>3460</v>
      </c>
      <c r="F265" s="12" t="s">
        <v>2895</v>
      </c>
      <c r="G265" s="9">
        <v>557</v>
      </c>
    </row>
    <row r="266" spans="1:7" x14ac:dyDescent="0.25">
      <c r="A266" t="s">
        <v>4334</v>
      </c>
      <c r="B266" s="1" t="s">
        <v>3432</v>
      </c>
      <c r="C266" t="s">
        <v>185</v>
      </c>
      <c r="D266" s="12" t="s">
        <v>3867</v>
      </c>
      <c r="E266" s="1" t="s">
        <v>3461</v>
      </c>
      <c r="F266" s="12" t="s">
        <v>2895</v>
      </c>
      <c r="G266" s="9">
        <v>440</v>
      </c>
    </row>
    <row r="267" spans="1:7" x14ac:dyDescent="0.25">
      <c r="A267" t="s">
        <v>4334</v>
      </c>
      <c r="B267" s="1" t="s">
        <v>3432</v>
      </c>
      <c r="C267" t="s">
        <v>185</v>
      </c>
      <c r="D267" s="12" t="s">
        <v>3868</v>
      </c>
      <c r="E267" s="1" t="s">
        <v>3462</v>
      </c>
      <c r="F267" s="12" t="s">
        <v>2895</v>
      </c>
      <c r="G267" s="9">
        <v>674</v>
      </c>
    </row>
    <row r="268" spans="1:7" x14ac:dyDescent="0.25">
      <c r="A268" t="s">
        <v>4334</v>
      </c>
      <c r="B268" s="1" t="s">
        <v>3432</v>
      </c>
      <c r="C268" t="s">
        <v>1513</v>
      </c>
      <c r="D268" s="12" t="s">
        <v>4203</v>
      </c>
      <c r="E268" s="1" t="s">
        <v>3463</v>
      </c>
      <c r="F268" s="12" t="s">
        <v>2898</v>
      </c>
    </row>
    <row r="269" spans="1:7" x14ac:dyDescent="0.25">
      <c r="A269" t="s">
        <v>4334</v>
      </c>
      <c r="B269" s="1" t="s">
        <v>3432</v>
      </c>
      <c r="C269" t="s">
        <v>1513</v>
      </c>
      <c r="D269" s="12" t="s">
        <v>4204</v>
      </c>
      <c r="E269" s="1" t="s">
        <v>3464</v>
      </c>
      <c r="F269" s="12" t="s">
        <v>2894</v>
      </c>
    </row>
    <row r="270" spans="1:7" x14ac:dyDescent="0.25">
      <c r="A270" t="s">
        <v>4334</v>
      </c>
      <c r="B270" s="1" t="s">
        <v>3432</v>
      </c>
      <c r="C270" t="s">
        <v>185</v>
      </c>
      <c r="D270" s="12" t="s">
        <v>3870</v>
      </c>
      <c r="E270" s="1" t="s">
        <v>3465</v>
      </c>
      <c r="F270" s="12" t="s">
        <v>2898</v>
      </c>
      <c r="G270" s="9">
        <v>160</v>
      </c>
    </row>
    <row r="271" spans="1:7" x14ac:dyDescent="0.25">
      <c r="A271" t="s">
        <v>4334</v>
      </c>
      <c r="B271" s="1" t="s">
        <v>3432</v>
      </c>
      <c r="C271" t="s">
        <v>185</v>
      </c>
      <c r="D271" s="12" t="s">
        <v>4205</v>
      </c>
      <c r="E271" s="1" t="s">
        <v>3466</v>
      </c>
      <c r="F271" s="12" t="s">
        <v>2895</v>
      </c>
      <c r="G271" s="9">
        <v>440</v>
      </c>
    </row>
    <row r="272" spans="1:7" x14ac:dyDescent="0.25">
      <c r="A272" t="s">
        <v>4334</v>
      </c>
      <c r="B272" s="1" t="s">
        <v>3432</v>
      </c>
      <c r="C272" t="s">
        <v>185</v>
      </c>
      <c r="D272" s="12" t="s">
        <v>3872</v>
      </c>
      <c r="E272" s="1" t="s">
        <v>3467</v>
      </c>
      <c r="F272" s="12" t="s">
        <v>2895</v>
      </c>
      <c r="G272" s="9">
        <v>857</v>
      </c>
    </row>
    <row r="273" spans="1:8" x14ac:dyDescent="0.25">
      <c r="A273" t="s">
        <v>4334</v>
      </c>
      <c r="B273" s="1" t="s">
        <v>3432</v>
      </c>
      <c r="C273" t="s">
        <v>1513</v>
      </c>
      <c r="D273" s="12" t="s">
        <v>3831</v>
      </c>
      <c r="E273" s="1" t="s">
        <v>3429</v>
      </c>
      <c r="F273" s="12" t="s">
        <v>2898</v>
      </c>
    </row>
    <row r="274" spans="1:8" x14ac:dyDescent="0.25">
      <c r="A274" t="s">
        <v>4334</v>
      </c>
      <c r="B274" s="1" t="s">
        <v>3176</v>
      </c>
      <c r="C274" t="s">
        <v>328</v>
      </c>
      <c r="D274" s="12" t="s">
        <v>4206</v>
      </c>
      <c r="E274" s="1" t="s">
        <v>3468</v>
      </c>
      <c r="F274" s="12" t="s">
        <v>2894</v>
      </c>
      <c r="G274" s="9">
        <v>1800</v>
      </c>
    </row>
    <row r="275" spans="1:8" x14ac:dyDescent="0.25">
      <c r="A275" t="s">
        <v>4335</v>
      </c>
      <c r="B275" s="1" t="s">
        <v>3432</v>
      </c>
      <c r="C275" t="s">
        <v>715</v>
      </c>
      <c r="D275" s="12" t="s">
        <v>4207</v>
      </c>
      <c r="E275" s="1" t="s">
        <v>3470</v>
      </c>
      <c r="F275" s="12" t="s">
        <v>2894</v>
      </c>
    </row>
    <row r="276" spans="1:8" x14ac:dyDescent="0.25">
      <c r="A276" t="s">
        <v>4335</v>
      </c>
      <c r="B276" s="1" t="s">
        <v>3432</v>
      </c>
      <c r="C276" t="s">
        <v>24</v>
      </c>
      <c r="D276" s="12" t="s">
        <v>3873</v>
      </c>
      <c r="E276" s="1" t="s">
        <v>3188</v>
      </c>
      <c r="F276" s="12" t="s">
        <v>3053</v>
      </c>
    </row>
    <row r="277" spans="1:8" x14ac:dyDescent="0.25">
      <c r="A277" t="s">
        <v>4336</v>
      </c>
      <c r="B277" s="1" t="s">
        <v>3176</v>
      </c>
      <c r="C277" s="1" t="s">
        <v>1544</v>
      </c>
      <c r="D277" s="12" t="s">
        <v>3874</v>
      </c>
      <c r="E277" s="1" t="s">
        <v>3472</v>
      </c>
      <c r="F277" s="12" t="s">
        <v>2898</v>
      </c>
    </row>
    <row r="278" spans="1:8" x14ac:dyDescent="0.25">
      <c r="A278" t="s">
        <v>4336</v>
      </c>
      <c r="B278" s="1" t="s">
        <v>3176</v>
      </c>
      <c r="C278" s="1" t="s">
        <v>1544</v>
      </c>
      <c r="D278" s="12" t="s">
        <v>3875</v>
      </c>
      <c r="E278" s="1" t="s">
        <v>3473</v>
      </c>
      <c r="F278" s="12" t="s">
        <v>2898</v>
      </c>
    </row>
    <row r="279" spans="1:8" x14ac:dyDescent="0.25">
      <c r="A279" t="s">
        <v>4337</v>
      </c>
      <c r="B279" s="1" t="s">
        <v>3176</v>
      </c>
      <c r="C279" t="s">
        <v>1513</v>
      </c>
      <c r="D279" s="12" t="s">
        <v>3876</v>
      </c>
      <c r="E279" s="1" t="s">
        <v>3475</v>
      </c>
      <c r="F279" s="12" t="s">
        <v>3187</v>
      </c>
      <c r="H279" s="1" t="s">
        <v>4369</v>
      </c>
    </row>
    <row r="280" spans="1:8" x14ac:dyDescent="0.25">
      <c r="A280" t="s">
        <v>4337</v>
      </c>
      <c r="B280" s="1" t="s">
        <v>3176</v>
      </c>
      <c r="C280" s="1" t="s">
        <v>1513</v>
      </c>
      <c r="D280" s="12" t="s">
        <v>3876</v>
      </c>
      <c r="E280" s="1" t="s">
        <v>3476</v>
      </c>
      <c r="F280" s="12" t="s">
        <v>2853</v>
      </c>
    </row>
    <row r="281" spans="1:8" x14ac:dyDescent="0.25">
      <c r="A281" t="s">
        <v>4337</v>
      </c>
      <c r="B281" s="1" t="s">
        <v>3176</v>
      </c>
      <c r="C281" s="1" t="s">
        <v>121</v>
      </c>
      <c r="D281" s="12" t="s">
        <v>4208</v>
      </c>
      <c r="E281" s="1" t="s">
        <v>3477</v>
      </c>
      <c r="F281" s="12" t="s">
        <v>2883</v>
      </c>
      <c r="H281" s="1" t="s">
        <v>4366</v>
      </c>
    </row>
    <row r="282" spans="1:8" x14ac:dyDescent="0.25">
      <c r="A282" t="s">
        <v>4337</v>
      </c>
      <c r="B282" s="1" t="s">
        <v>3176</v>
      </c>
      <c r="C282" s="1" t="s">
        <v>1513</v>
      </c>
      <c r="D282" s="12" t="s">
        <v>4209</v>
      </c>
      <c r="E282" s="1" t="s">
        <v>3478</v>
      </c>
      <c r="F282" s="12" t="s">
        <v>2853</v>
      </c>
      <c r="H282" s="1" t="s">
        <v>4397</v>
      </c>
    </row>
    <row r="283" spans="1:8" x14ac:dyDescent="0.25">
      <c r="A283" t="s">
        <v>4337</v>
      </c>
      <c r="B283" s="1" t="s">
        <v>3176</v>
      </c>
      <c r="C283" s="1" t="s">
        <v>1513</v>
      </c>
      <c r="D283" s="12" t="s">
        <v>4210</v>
      </c>
      <c r="E283" s="1" t="s">
        <v>3479</v>
      </c>
      <c r="F283" s="12" t="s">
        <v>3187</v>
      </c>
      <c r="H283" s="1" t="s">
        <v>4397</v>
      </c>
    </row>
    <row r="284" spans="1:8" x14ac:dyDescent="0.25">
      <c r="A284" t="s">
        <v>4337</v>
      </c>
      <c r="B284" s="1" t="s">
        <v>3176</v>
      </c>
      <c r="C284" s="1" t="s">
        <v>1513</v>
      </c>
      <c r="D284" s="12" t="s">
        <v>3938</v>
      </c>
      <c r="E284" s="1" t="s">
        <v>3480</v>
      </c>
      <c r="F284" s="12" t="s">
        <v>2836</v>
      </c>
    </row>
    <row r="285" spans="1:8" x14ac:dyDescent="0.25">
      <c r="A285" t="s">
        <v>4337</v>
      </c>
      <c r="B285" s="1" t="s">
        <v>3176</v>
      </c>
      <c r="C285" s="1" t="s">
        <v>1513</v>
      </c>
      <c r="D285" s="12" t="s">
        <v>4187</v>
      </c>
      <c r="E285" s="1" t="s">
        <v>3434</v>
      </c>
      <c r="F285" s="12" t="s">
        <v>2813</v>
      </c>
    </row>
    <row r="286" spans="1:8" x14ac:dyDescent="0.25">
      <c r="A286" t="s">
        <v>4337</v>
      </c>
      <c r="B286" s="1" t="s">
        <v>3176</v>
      </c>
      <c r="C286" s="1" t="s">
        <v>1513</v>
      </c>
      <c r="D286" s="12" t="s">
        <v>4211</v>
      </c>
      <c r="E286" s="1" t="s">
        <v>3481</v>
      </c>
      <c r="F286" s="12" t="s">
        <v>2813</v>
      </c>
    </row>
    <row r="287" spans="1:8" x14ac:dyDescent="0.25">
      <c r="A287" t="s">
        <v>4337</v>
      </c>
      <c r="B287" s="1" t="s">
        <v>3176</v>
      </c>
      <c r="C287" s="1" t="s">
        <v>1513</v>
      </c>
      <c r="D287" s="12" t="s">
        <v>3997</v>
      </c>
      <c r="E287" s="1" t="s">
        <v>3482</v>
      </c>
      <c r="F287" s="12" t="s">
        <v>2813</v>
      </c>
    </row>
    <row r="288" spans="1:8" x14ac:dyDescent="0.25">
      <c r="A288" t="s">
        <v>4337</v>
      </c>
      <c r="B288" s="1" t="s">
        <v>3176</v>
      </c>
      <c r="C288" s="1" t="s">
        <v>1544</v>
      </c>
      <c r="D288" s="12" t="s">
        <v>4212</v>
      </c>
      <c r="E288" s="1" t="s">
        <v>3483</v>
      </c>
      <c r="F288" s="12" t="s">
        <v>2898</v>
      </c>
    </row>
    <row r="289" spans="1:8" x14ac:dyDescent="0.25">
      <c r="A289" t="s">
        <v>4337</v>
      </c>
      <c r="B289" s="1" t="s">
        <v>3176</v>
      </c>
      <c r="C289" s="1" t="s">
        <v>121</v>
      </c>
      <c r="D289" s="12" t="s">
        <v>4213</v>
      </c>
      <c r="E289" s="1" t="s">
        <v>3484</v>
      </c>
      <c r="F289" s="12" t="s">
        <v>2845</v>
      </c>
      <c r="H289" s="1" t="s">
        <v>4398</v>
      </c>
    </row>
    <row r="290" spans="1:8" x14ac:dyDescent="0.25">
      <c r="A290" t="s">
        <v>4337</v>
      </c>
      <c r="B290" s="1" t="s">
        <v>3176</v>
      </c>
      <c r="C290" s="1" t="s">
        <v>1544</v>
      </c>
      <c r="D290" s="12" t="s">
        <v>3837</v>
      </c>
      <c r="E290" s="1" t="s">
        <v>3485</v>
      </c>
      <c r="F290" s="12" t="s">
        <v>2884</v>
      </c>
    </row>
    <row r="291" spans="1:8" x14ac:dyDescent="0.25">
      <c r="A291" t="s">
        <v>4337</v>
      </c>
      <c r="B291" s="1" t="s">
        <v>3176</v>
      </c>
      <c r="C291" s="1" t="s">
        <v>1544</v>
      </c>
      <c r="D291" s="12" t="s">
        <v>3837</v>
      </c>
      <c r="E291" s="1" t="s">
        <v>3387</v>
      </c>
      <c r="F291" s="12" t="s">
        <v>2816</v>
      </c>
      <c r="H291" s="1" t="s">
        <v>4399</v>
      </c>
    </row>
    <row r="292" spans="1:8" x14ac:dyDescent="0.25">
      <c r="A292" t="s">
        <v>4337</v>
      </c>
      <c r="B292" s="1" t="s">
        <v>3176</v>
      </c>
      <c r="C292" s="1" t="s">
        <v>1513</v>
      </c>
      <c r="D292" s="12" t="s">
        <v>4214</v>
      </c>
      <c r="E292" s="1" t="s">
        <v>3486</v>
      </c>
      <c r="F292" s="12" t="s">
        <v>2813</v>
      </c>
      <c r="H292" s="1" t="s">
        <v>4400</v>
      </c>
    </row>
    <row r="293" spans="1:8" x14ac:dyDescent="0.25">
      <c r="A293" t="s">
        <v>4337</v>
      </c>
      <c r="B293" s="1" t="s">
        <v>3176</v>
      </c>
      <c r="C293" s="1" t="s">
        <v>1513</v>
      </c>
      <c r="D293" s="12" t="s">
        <v>4215</v>
      </c>
      <c r="E293" s="1" t="s">
        <v>3487</v>
      </c>
      <c r="F293" s="12" t="s">
        <v>2835</v>
      </c>
      <c r="H293" s="1" t="s">
        <v>4366</v>
      </c>
    </row>
    <row r="294" spans="1:8" x14ac:dyDescent="0.25">
      <c r="A294" t="s">
        <v>4337</v>
      </c>
      <c r="B294" s="1" t="s">
        <v>3176</v>
      </c>
      <c r="C294" s="1" t="s">
        <v>1513</v>
      </c>
      <c r="D294" s="12" t="s">
        <v>3756</v>
      </c>
      <c r="E294" s="1" t="s">
        <v>3488</v>
      </c>
      <c r="F294" s="12" t="s">
        <v>2853</v>
      </c>
      <c r="H294" s="1" t="s">
        <v>4401</v>
      </c>
    </row>
    <row r="295" spans="1:8" x14ac:dyDescent="0.25">
      <c r="A295" t="s">
        <v>4337</v>
      </c>
      <c r="B295" s="1" t="s">
        <v>3176</v>
      </c>
      <c r="C295" s="1" t="s">
        <v>1513</v>
      </c>
      <c r="D295" s="12" t="s">
        <v>4216</v>
      </c>
      <c r="E295" s="1" t="s">
        <v>3489</v>
      </c>
      <c r="F295" s="12" t="s">
        <v>3187</v>
      </c>
      <c r="H295" s="1" t="s">
        <v>4366</v>
      </c>
    </row>
    <row r="296" spans="1:8" x14ac:dyDescent="0.25">
      <c r="A296" t="s">
        <v>4337</v>
      </c>
      <c r="B296" s="1" t="s">
        <v>3176</v>
      </c>
      <c r="C296" s="1" t="s">
        <v>1428</v>
      </c>
      <c r="D296" s="12" t="s">
        <v>3886</v>
      </c>
      <c r="E296" s="1" t="s">
        <v>3490</v>
      </c>
      <c r="F296" s="12" t="s">
        <v>3418</v>
      </c>
    </row>
    <row r="297" spans="1:8" x14ac:dyDescent="0.25">
      <c r="A297" t="s">
        <v>4337</v>
      </c>
      <c r="B297" s="1" t="s">
        <v>3176</v>
      </c>
      <c r="C297" s="1" t="s">
        <v>1108</v>
      </c>
      <c r="D297" s="12" t="s">
        <v>3888</v>
      </c>
      <c r="E297" s="1" t="s">
        <v>3491</v>
      </c>
      <c r="F297" s="12" t="s">
        <v>2982</v>
      </c>
      <c r="H297" s="1" t="s">
        <v>4366</v>
      </c>
    </row>
    <row r="298" spans="1:8" x14ac:dyDescent="0.25">
      <c r="A298" t="s">
        <v>4337</v>
      </c>
      <c r="B298" s="1" t="s">
        <v>3176</v>
      </c>
      <c r="C298" s="1" t="s">
        <v>1544</v>
      </c>
      <c r="D298" s="12" t="s">
        <v>3763</v>
      </c>
      <c r="E298" s="1" t="s">
        <v>3391</v>
      </c>
      <c r="F298" s="12" t="s">
        <v>2929</v>
      </c>
      <c r="H298" s="1" t="s">
        <v>4363</v>
      </c>
    </row>
    <row r="299" spans="1:8" x14ac:dyDescent="0.25">
      <c r="A299" t="s">
        <v>4337</v>
      </c>
      <c r="B299" s="1" t="s">
        <v>3176</v>
      </c>
      <c r="C299" s="1" t="s">
        <v>1513</v>
      </c>
      <c r="D299" s="12" t="s">
        <v>4217</v>
      </c>
      <c r="E299" s="1" t="s">
        <v>3492</v>
      </c>
      <c r="F299" s="12" t="s">
        <v>2835</v>
      </c>
      <c r="H299" s="1" t="s">
        <v>4402</v>
      </c>
    </row>
    <row r="300" spans="1:8" x14ac:dyDescent="0.25">
      <c r="A300" t="s">
        <v>4337</v>
      </c>
      <c r="B300" s="1" t="s">
        <v>3176</v>
      </c>
      <c r="C300" s="1" t="s">
        <v>814</v>
      </c>
      <c r="D300" s="12" t="s">
        <v>4218</v>
      </c>
      <c r="E300" s="1" t="s">
        <v>3493</v>
      </c>
      <c r="F300" s="12" t="s">
        <v>2862</v>
      </c>
    </row>
    <row r="301" spans="1:8" x14ac:dyDescent="0.25">
      <c r="A301" t="s">
        <v>4337</v>
      </c>
      <c r="B301" s="1" t="s">
        <v>3176</v>
      </c>
      <c r="C301" s="1" t="s">
        <v>121</v>
      </c>
      <c r="D301" s="12" t="s">
        <v>4219</v>
      </c>
      <c r="E301" s="1" t="s">
        <v>3494</v>
      </c>
      <c r="F301" s="12" t="s">
        <v>2845</v>
      </c>
      <c r="H301" s="1" t="s">
        <v>4398</v>
      </c>
    </row>
    <row r="302" spans="1:8" x14ac:dyDescent="0.25">
      <c r="A302" t="s">
        <v>4337</v>
      </c>
      <c r="B302" s="1" t="s">
        <v>3176</v>
      </c>
      <c r="C302" s="1" t="s">
        <v>1513</v>
      </c>
      <c r="D302" s="12" t="s">
        <v>4220</v>
      </c>
      <c r="E302" s="1" t="s">
        <v>3495</v>
      </c>
      <c r="F302" s="12" t="s">
        <v>2976</v>
      </c>
      <c r="H302" s="1" t="s">
        <v>4366</v>
      </c>
    </row>
    <row r="303" spans="1:8" x14ac:dyDescent="0.25">
      <c r="A303" t="s">
        <v>4337</v>
      </c>
      <c r="B303" s="1" t="s">
        <v>3176</v>
      </c>
      <c r="C303" s="1" t="s">
        <v>1513</v>
      </c>
      <c r="D303" s="12" t="s">
        <v>4221</v>
      </c>
      <c r="E303" s="1" t="s">
        <v>3496</v>
      </c>
      <c r="F303" s="12" t="s">
        <v>2853</v>
      </c>
      <c r="H303" s="1" t="s">
        <v>4366</v>
      </c>
    </row>
    <row r="304" spans="1:8" x14ac:dyDescent="0.25">
      <c r="A304" t="s">
        <v>4337</v>
      </c>
      <c r="B304" s="1" t="s">
        <v>3176</v>
      </c>
      <c r="C304" s="1" t="s">
        <v>121</v>
      </c>
      <c r="D304" s="12" t="s">
        <v>4222</v>
      </c>
      <c r="E304" s="1" t="s">
        <v>3237</v>
      </c>
      <c r="F304" s="12" t="s">
        <v>2845</v>
      </c>
      <c r="H304" s="1" t="s">
        <v>4366</v>
      </c>
    </row>
    <row r="305" spans="1:8" x14ac:dyDescent="0.25">
      <c r="A305" t="s">
        <v>4337</v>
      </c>
      <c r="B305" s="1" t="s">
        <v>3176</v>
      </c>
      <c r="C305" s="1" t="s">
        <v>121</v>
      </c>
      <c r="D305" s="12" t="s">
        <v>4223</v>
      </c>
      <c r="E305" s="1" t="s">
        <v>3497</v>
      </c>
      <c r="F305" s="12" t="s">
        <v>2947</v>
      </c>
    </row>
    <row r="306" spans="1:8" x14ac:dyDescent="0.25">
      <c r="A306" t="s">
        <v>4337</v>
      </c>
      <c r="B306" s="1" t="s">
        <v>3176</v>
      </c>
      <c r="C306" s="1" t="s">
        <v>566</v>
      </c>
      <c r="D306" s="12" t="s">
        <v>4224</v>
      </c>
      <c r="E306" s="1" t="s">
        <v>3498</v>
      </c>
      <c r="F306" s="12" t="s">
        <v>3029</v>
      </c>
      <c r="H306" s="1" t="s">
        <v>4366</v>
      </c>
    </row>
    <row r="307" spans="1:8" x14ac:dyDescent="0.25">
      <c r="A307" t="s">
        <v>4337</v>
      </c>
      <c r="B307" s="1" t="s">
        <v>3176</v>
      </c>
      <c r="C307" s="1" t="s">
        <v>1000</v>
      </c>
      <c r="D307" s="12" t="s">
        <v>3895</v>
      </c>
      <c r="E307" s="1" t="s">
        <v>3499</v>
      </c>
      <c r="F307" s="12" t="s">
        <v>2853</v>
      </c>
      <c r="H307" s="1" t="s">
        <v>4369</v>
      </c>
    </row>
    <row r="308" spans="1:8" x14ac:dyDescent="0.25">
      <c r="A308" t="s">
        <v>4337</v>
      </c>
      <c r="B308" s="1" t="s">
        <v>3176</v>
      </c>
      <c r="C308" s="1" t="s">
        <v>1242</v>
      </c>
      <c r="D308" s="12" t="s">
        <v>3897</v>
      </c>
      <c r="E308" s="1" t="s">
        <v>3500</v>
      </c>
      <c r="F308" s="12" t="s">
        <v>2856</v>
      </c>
      <c r="H308" s="1" t="s">
        <v>4366</v>
      </c>
    </row>
    <row r="309" spans="1:8" x14ac:dyDescent="0.25">
      <c r="A309" t="s">
        <v>4337</v>
      </c>
      <c r="B309" s="1" t="s">
        <v>3176</v>
      </c>
      <c r="C309" s="1" t="s">
        <v>1513</v>
      </c>
      <c r="D309" s="12" t="s">
        <v>4225</v>
      </c>
      <c r="E309" s="1" t="s">
        <v>3501</v>
      </c>
      <c r="F309" s="12" t="s">
        <v>2813</v>
      </c>
      <c r="H309" s="1" t="s">
        <v>4366</v>
      </c>
    </row>
    <row r="310" spans="1:8" x14ac:dyDescent="0.25">
      <c r="A310" t="s">
        <v>4337</v>
      </c>
      <c r="B310" s="1" t="s">
        <v>3176</v>
      </c>
      <c r="C310" s="1" t="s">
        <v>1513</v>
      </c>
      <c r="D310" s="12" t="s">
        <v>3920</v>
      </c>
      <c r="E310" s="1" t="s">
        <v>3502</v>
      </c>
      <c r="F310" s="12" t="s">
        <v>2813</v>
      </c>
      <c r="H310" s="1" t="s">
        <v>4403</v>
      </c>
    </row>
    <row r="311" spans="1:8" x14ac:dyDescent="0.25">
      <c r="A311" t="s">
        <v>4337</v>
      </c>
      <c r="B311" s="1" t="s">
        <v>3176</v>
      </c>
      <c r="C311" s="1" t="s">
        <v>1513</v>
      </c>
      <c r="D311" s="12" t="s">
        <v>4226</v>
      </c>
      <c r="E311" s="1" t="s">
        <v>3503</v>
      </c>
      <c r="F311" s="12" t="s">
        <v>2835</v>
      </c>
      <c r="H311" s="1" t="s">
        <v>4366</v>
      </c>
    </row>
    <row r="312" spans="1:8" x14ac:dyDescent="0.25">
      <c r="A312" t="s">
        <v>4337</v>
      </c>
      <c r="B312" s="1" t="s">
        <v>3176</v>
      </c>
      <c r="C312" s="1" t="s">
        <v>1242</v>
      </c>
      <c r="D312" s="12" t="s">
        <v>3903</v>
      </c>
      <c r="E312" s="1" t="s">
        <v>3504</v>
      </c>
      <c r="F312" s="12" t="s">
        <v>2856</v>
      </c>
      <c r="H312" s="1" t="s">
        <v>4366</v>
      </c>
    </row>
    <row r="313" spans="1:8" x14ac:dyDescent="0.25">
      <c r="A313" t="s">
        <v>4337</v>
      </c>
      <c r="B313" s="1" t="s">
        <v>3176</v>
      </c>
      <c r="C313" s="1" t="s">
        <v>121</v>
      </c>
      <c r="D313" s="12" t="s">
        <v>3904</v>
      </c>
      <c r="E313" s="1" t="s">
        <v>3505</v>
      </c>
      <c r="F313" s="12" t="s">
        <v>2845</v>
      </c>
      <c r="H313" s="1" t="s">
        <v>4366</v>
      </c>
    </row>
    <row r="314" spans="1:8" x14ac:dyDescent="0.25">
      <c r="A314" t="s">
        <v>4337</v>
      </c>
      <c r="B314" s="1" t="s">
        <v>3176</v>
      </c>
      <c r="C314" s="1" t="s">
        <v>1399</v>
      </c>
      <c r="D314" s="12" t="s">
        <v>4227</v>
      </c>
      <c r="E314" s="1" t="s">
        <v>3506</v>
      </c>
      <c r="F314" s="12" t="s">
        <v>2853</v>
      </c>
      <c r="H314" s="1" t="s">
        <v>4398</v>
      </c>
    </row>
    <row r="315" spans="1:8" x14ac:dyDescent="0.25">
      <c r="A315" t="s">
        <v>4337</v>
      </c>
      <c r="B315" s="1" t="s">
        <v>3176</v>
      </c>
      <c r="C315" s="1" t="s">
        <v>1282</v>
      </c>
      <c r="D315" s="12" t="s">
        <v>4228</v>
      </c>
      <c r="E315" s="1" t="s">
        <v>3507</v>
      </c>
      <c r="F315" s="12" t="s">
        <v>2942</v>
      </c>
      <c r="H315" s="1" t="s">
        <v>4366</v>
      </c>
    </row>
    <row r="316" spans="1:8" x14ac:dyDescent="0.25">
      <c r="A316" t="s">
        <v>4337</v>
      </c>
      <c r="B316" s="1" t="s">
        <v>3176</v>
      </c>
      <c r="C316" s="1" t="s">
        <v>1513</v>
      </c>
      <c r="D316" s="12" t="s">
        <v>4229</v>
      </c>
      <c r="E316" s="1" t="s">
        <v>3508</v>
      </c>
      <c r="F316" s="12" t="s">
        <v>2813</v>
      </c>
      <c r="H316" s="1" t="s">
        <v>4366</v>
      </c>
    </row>
    <row r="317" spans="1:8" x14ac:dyDescent="0.25">
      <c r="A317" t="s">
        <v>4337</v>
      </c>
      <c r="B317" s="1" t="s">
        <v>3176</v>
      </c>
      <c r="C317" s="1" t="s">
        <v>1108</v>
      </c>
      <c r="D317" s="12" t="s">
        <v>4229</v>
      </c>
      <c r="E317" s="1" t="s">
        <v>3509</v>
      </c>
      <c r="F317" s="12" t="s">
        <v>2894</v>
      </c>
      <c r="G317" s="9">
        <v>15638</v>
      </c>
    </row>
    <row r="318" spans="1:8" x14ac:dyDescent="0.25">
      <c r="A318" t="s">
        <v>4337</v>
      </c>
      <c r="B318" s="1" t="s">
        <v>3176</v>
      </c>
      <c r="C318" s="1" t="s">
        <v>1513</v>
      </c>
      <c r="D318" s="12" t="s">
        <v>4054</v>
      </c>
      <c r="E318" s="1" t="s">
        <v>3191</v>
      </c>
      <c r="F318" s="12" t="s">
        <v>2851</v>
      </c>
      <c r="H318" s="1" t="s">
        <v>4363</v>
      </c>
    </row>
    <row r="319" spans="1:8" x14ac:dyDescent="0.25">
      <c r="A319" t="s">
        <v>4337</v>
      </c>
      <c r="B319" s="1" t="s">
        <v>3176</v>
      </c>
      <c r="C319" s="1" t="s">
        <v>1513</v>
      </c>
      <c r="D319" s="12" t="s">
        <v>3905</v>
      </c>
      <c r="E319" s="1" t="s">
        <v>3510</v>
      </c>
      <c r="F319" s="12" t="s">
        <v>2813</v>
      </c>
      <c r="H319" s="1" t="s">
        <v>4404</v>
      </c>
    </row>
    <row r="320" spans="1:8" x14ac:dyDescent="0.25">
      <c r="A320" t="s">
        <v>4337</v>
      </c>
      <c r="B320" s="1" t="s">
        <v>3176</v>
      </c>
      <c r="C320" s="1" t="s">
        <v>1513</v>
      </c>
      <c r="D320" s="12" t="s">
        <v>3905</v>
      </c>
      <c r="E320" s="1" t="s">
        <v>3510</v>
      </c>
      <c r="F320" s="12" t="s">
        <v>2976</v>
      </c>
    </row>
    <row r="321" spans="1:8" x14ac:dyDescent="0.25">
      <c r="A321" t="s">
        <v>4337</v>
      </c>
      <c r="B321" s="1" t="s">
        <v>3176</v>
      </c>
      <c r="C321" s="1" t="s">
        <v>1242</v>
      </c>
      <c r="D321" s="12" t="s">
        <v>3906</v>
      </c>
      <c r="E321" s="1" t="s">
        <v>3511</v>
      </c>
      <c r="F321" s="12" t="s">
        <v>2856</v>
      </c>
      <c r="H321" s="1" t="s">
        <v>4366</v>
      </c>
    </row>
    <row r="322" spans="1:8" x14ac:dyDescent="0.25">
      <c r="A322" t="s">
        <v>4337</v>
      </c>
      <c r="B322" s="1" t="s">
        <v>3176</v>
      </c>
      <c r="C322" s="1" t="s">
        <v>566</v>
      </c>
      <c r="D322" s="12" t="s">
        <v>3791</v>
      </c>
      <c r="E322" s="1" t="s">
        <v>3512</v>
      </c>
      <c r="F322" s="12" t="s">
        <v>3010</v>
      </c>
    </row>
    <row r="323" spans="1:8" x14ac:dyDescent="0.25">
      <c r="A323" t="s">
        <v>4337</v>
      </c>
      <c r="B323" s="1" t="s">
        <v>3176</v>
      </c>
      <c r="C323" s="1" t="s">
        <v>566</v>
      </c>
      <c r="D323" s="12" t="s">
        <v>4174</v>
      </c>
      <c r="E323" s="1" t="s">
        <v>3512</v>
      </c>
      <c r="F323" s="12" t="s">
        <v>3014</v>
      </c>
    </row>
    <row r="324" spans="1:8" x14ac:dyDescent="0.25">
      <c r="A324" t="s">
        <v>4337</v>
      </c>
      <c r="B324" s="1" t="s">
        <v>3176</v>
      </c>
      <c r="C324" s="1" t="s">
        <v>1513</v>
      </c>
      <c r="D324" s="12" t="s">
        <v>3907</v>
      </c>
      <c r="E324" s="1" t="s">
        <v>3513</v>
      </c>
      <c r="F324" s="12" t="s">
        <v>2898</v>
      </c>
      <c r="G324" s="9">
        <v>1630</v>
      </c>
      <c r="H324" s="1" t="s">
        <v>4369</v>
      </c>
    </row>
    <row r="325" spans="1:8" x14ac:dyDescent="0.25">
      <c r="A325" t="s">
        <v>4337</v>
      </c>
      <c r="B325" s="1" t="s">
        <v>3176</v>
      </c>
      <c r="C325" s="1" t="s">
        <v>121</v>
      </c>
      <c r="D325" s="12" t="s">
        <v>3823</v>
      </c>
      <c r="E325" s="1" t="s">
        <v>3267</v>
      </c>
      <c r="F325" s="12" t="s">
        <v>2898</v>
      </c>
      <c r="H325" s="1" t="s">
        <v>4366</v>
      </c>
    </row>
    <row r="326" spans="1:8" x14ac:dyDescent="0.25">
      <c r="A326" t="s">
        <v>4337</v>
      </c>
      <c r="B326" s="1" t="s">
        <v>3176</v>
      </c>
      <c r="C326" s="1" t="s">
        <v>121</v>
      </c>
      <c r="D326" s="12" t="s">
        <v>4204</v>
      </c>
      <c r="E326" s="1" t="s">
        <v>3514</v>
      </c>
      <c r="F326" s="12" t="s">
        <v>2894</v>
      </c>
      <c r="G326" s="9">
        <v>580</v>
      </c>
      <c r="H326" s="1" t="s">
        <v>4379</v>
      </c>
    </row>
    <row r="327" spans="1:8" x14ac:dyDescent="0.25">
      <c r="A327" t="s">
        <v>4337</v>
      </c>
      <c r="B327" s="1" t="s">
        <v>3176</v>
      </c>
      <c r="C327" s="1" t="s">
        <v>121</v>
      </c>
      <c r="D327" s="12" t="s">
        <v>4157</v>
      </c>
      <c r="E327" s="1" t="s">
        <v>3515</v>
      </c>
      <c r="F327" s="12" t="s">
        <v>2898</v>
      </c>
      <c r="H327" s="1" t="s">
        <v>4379</v>
      </c>
    </row>
    <row r="328" spans="1:8" x14ac:dyDescent="0.25">
      <c r="A328" t="s">
        <v>4337</v>
      </c>
      <c r="B328" s="1" t="s">
        <v>3176</v>
      </c>
      <c r="C328" s="1" t="s">
        <v>1513</v>
      </c>
      <c r="D328" s="12" t="s">
        <v>4158</v>
      </c>
      <c r="E328" s="1" t="s">
        <v>3371</v>
      </c>
      <c r="F328" s="12" t="s">
        <v>2898</v>
      </c>
      <c r="G328" s="9">
        <v>4840</v>
      </c>
      <c r="H328" s="1" t="s">
        <v>4363</v>
      </c>
    </row>
    <row r="329" spans="1:8" x14ac:dyDescent="0.25">
      <c r="A329" t="s">
        <v>4337</v>
      </c>
      <c r="B329" s="1" t="s">
        <v>3176</v>
      </c>
      <c r="C329" s="1" t="s">
        <v>1036</v>
      </c>
      <c r="D329" s="12" t="s">
        <v>4006</v>
      </c>
      <c r="E329" s="1" t="s">
        <v>3516</v>
      </c>
      <c r="F329" s="12" t="s">
        <v>2898</v>
      </c>
      <c r="G329" s="9">
        <v>96</v>
      </c>
    </row>
    <row r="330" spans="1:8" x14ac:dyDescent="0.25">
      <c r="A330" t="s">
        <v>4337</v>
      </c>
      <c r="B330" s="1" t="s">
        <v>3176</v>
      </c>
      <c r="C330" s="1" t="s">
        <v>1513</v>
      </c>
      <c r="D330" s="12" t="s">
        <v>4230</v>
      </c>
      <c r="E330" s="1" t="s">
        <v>3517</v>
      </c>
      <c r="F330" s="12" t="s">
        <v>2017</v>
      </c>
      <c r="G330" s="9">
        <v>20694</v>
      </c>
      <c r="H330" s="1" t="s">
        <v>4398</v>
      </c>
    </row>
    <row r="331" spans="1:8" x14ac:dyDescent="0.25">
      <c r="A331" s="1" t="s">
        <v>4338</v>
      </c>
      <c r="B331" s="1" t="s">
        <v>3176</v>
      </c>
      <c r="C331" s="1" t="s">
        <v>1513</v>
      </c>
      <c r="D331" s="12" t="s">
        <v>4209</v>
      </c>
      <c r="E331" s="1" t="s">
        <v>3478</v>
      </c>
      <c r="F331" s="12" t="s">
        <v>2853</v>
      </c>
      <c r="H331" s="1" t="s">
        <v>4397</v>
      </c>
    </row>
    <row r="332" spans="1:8" x14ac:dyDescent="0.25">
      <c r="A332" s="1" t="s">
        <v>4338</v>
      </c>
      <c r="B332" s="1" t="s">
        <v>3176</v>
      </c>
      <c r="C332" s="1" t="s">
        <v>1513</v>
      </c>
      <c r="D332" s="12" t="s">
        <v>4210</v>
      </c>
      <c r="E332" s="1" t="s">
        <v>3479</v>
      </c>
      <c r="F332" s="12" t="s">
        <v>3187</v>
      </c>
      <c r="H332" s="1" t="s">
        <v>4397</v>
      </c>
    </row>
    <row r="333" spans="1:8" x14ac:dyDescent="0.25">
      <c r="A333" s="1" t="s">
        <v>4338</v>
      </c>
      <c r="B333" s="1" t="s">
        <v>3176</v>
      </c>
      <c r="C333" s="1" t="s">
        <v>1513</v>
      </c>
      <c r="D333" s="12" t="s">
        <v>4231</v>
      </c>
      <c r="E333" s="1" t="s">
        <v>3523</v>
      </c>
      <c r="F333" s="12" t="s">
        <v>2813</v>
      </c>
      <c r="H333" s="1" t="s">
        <v>4405</v>
      </c>
    </row>
    <row r="334" spans="1:8" x14ac:dyDescent="0.25">
      <c r="A334" s="1" t="s">
        <v>4338</v>
      </c>
      <c r="B334" s="1" t="s">
        <v>3176</v>
      </c>
      <c r="C334" s="1" t="s">
        <v>1513</v>
      </c>
      <c r="D334" s="12" t="s">
        <v>4232</v>
      </c>
      <c r="E334" s="1" t="s">
        <v>3524</v>
      </c>
      <c r="F334" s="12" t="s">
        <v>2817</v>
      </c>
    </row>
    <row r="335" spans="1:8" x14ac:dyDescent="0.25">
      <c r="A335" s="1" t="s">
        <v>4338</v>
      </c>
      <c r="B335" s="1" t="s">
        <v>3176</v>
      </c>
      <c r="C335" s="1" t="s">
        <v>93</v>
      </c>
      <c r="D335" s="12" t="s">
        <v>4233</v>
      </c>
      <c r="E335" s="1" t="s">
        <v>3525</v>
      </c>
      <c r="F335" s="12" t="s">
        <v>3526</v>
      </c>
      <c r="H335" s="1" t="s">
        <v>4389</v>
      </c>
    </row>
    <row r="336" spans="1:8" x14ac:dyDescent="0.25">
      <c r="A336" s="1" t="s">
        <v>4338</v>
      </c>
      <c r="B336" s="1" t="s">
        <v>3176</v>
      </c>
      <c r="C336" s="1" t="s">
        <v>1115</v>
      </c>
      <c r="D336" s="12" t="s">
        <v>4068</v>
      </c>
      <c r="E336" s="1" t="s">
        <v>3491</v>
      </c>
      <c r="F336" s="12" t="s">
        <v>2818</v>
      </c>
      <c r="H336" s="1" t="s">
        <v>4396</v>
      </c>
    </row>
    <row r="337" spans="1:8" x14ac:dyDescent="0.25">
      <c r="A337" s="1" t="s">
        <v>4338</v>
      </c>
      <c r="B337" s="1" t="s">
        <v>3176</v>
      </c>
      <c r="C337" s="1" t="s">
        <v>93</v>
      </c>
      <c r="D337" s="12" t="s">
        <v>4217</v>
      </c>
      <c r="E337" s="1" t="s">
        <v>3527</v>
      </c>
      <c r="F337" s="12" t="s">
        <v>2852</v>
      </c>
      <c r="H337" s="1" t="s">
        <v>4406</v>
      </c>
    </row>
    <row r="338" spans="1:8" x14ac:dyDescent="0.25">
      <c r="A338" s="1" t="s">
        <v>4338</v>
      </c>
      <c r="B338" s="1" t="s">
        <v>3176</v>
      </c>
      <c r="C338" s="1" t="s">
        <v>370</v>
      </c>
      <c r="D338" s="12" t="s">
        <v>3875</v>
      </c>
      <c r="E338" s="1" t="s">
        <v>3473</v>
      </c>
      <c r="F338" s="12" t="s">
        <v>3222</v>
      </c>
    </row>
    <row r="339" spans="1:8" x14ac:dyDescent="0.25">
      <c r="A339" s="1" t="s">
        <v>4338</v>
      </c>
      <c r="B339" s="1" t="s">
        <v>3176</v>
      </c>
      <c r="C339" s="1" t="s">
        <v>1399</v>
      </c>
      <c r="D339" s="12" t="s">
        <v>4072</v>
      </c>
      <c r="E339" s="1" t="s">
        <v>3528</v>
      </c>
      <c r="F339" s="12" t="s">
        <v>2934</v>
      </c>
      <c r="H339" s="1" t="s">
        <v>4366</v>
      </c>
    </row>
    <row r="340" spans="1:8" x14ac:dyDescent="0.25">
      <c r="A340" s="1" t="s">
        <v>4338</v>
      </c>
      <c r="B340" s="1" t="s">
        <v>3176</v>
      </c>
      <c r="C340" s="1" t="s">
        <v>93</v>
      </c>
      <c r="D340" s="12" t="s">
        <v>4234</v>
      </c>
      <c r="E340" s="1" t="s">
        <v>3529</v>
      </c>
      <c r="F340" s="12" t="s">
        <v>2853</v>
      </c>
      <c r="H340" s="1" t="s">
        <v>4407</v>
      </c>
    </row>
    <row r="341" spans="1:8" x14ac:dyDescent="0.25">
      <c r="A341" s="1" t="s">
        <v>4338</v>
      </c>
      <c r="B341" s="1" t="s">
        <v>3176</v>
      </c>
      <c r="C341" s="1" t="s">
        <v>1282</v>
      </c>
      <c r="D341" s="12" t="s">
        <v>3917</v>
      </c>
      <c r="E341" s="1" t="s">
        <v>3530</v>
      </c>
      <c r="F341" s="12" t="s">
        <v>2827</v>
      </c>
    </row>
    <row r="342" spans="1:8" x14ac:dyDescent="0.25">
      <c r="A342" s="1" t="s">
        <v>4338</v>
      </c>
      <c r="B342" s="1" t="s">
        <v>3176</v>
      </c>
      <c r="C342" s="1" t="s">
        <v>121</v>
      </c>
      <c r="D342" s="12" t="s">
        <v>4235</v>
      </c>
      <c r="E342" s="1" t="s">
        <v>3531</v>
      </c>
      <c r="F342" s="12" t="s">
        <v>2845</v>
      </c>
      <c r="H342" s="1" t="s">
        <v>4390</v>
      </c>
    </row>
    <row r="343" spans="1:8" x14ac:dyDescent="0.25">
      <c r="A343" s="1" t="s">
        <v>4338</v>
      </c>
      <c r="B343" s="1" t="s">
        <v>3176</v>
      </c>
      <c r="C343" s="1" t="s">
        <v>627</v>
      </c>
      <c r="D343" s="12" t="s">
        <v>3897</v>
      </c>
      <c r="E343" s="1" t="s">
        <v>3532</v>
      </c>
      <c r="F343" s="12" t="s">
        <v>2898</v>
      </c>
      <c r="H343" s="1" t="s">
        <v>4366</v>
      </c>
    </row>
    <row r="344" spans="1:8" x14ac:dyDescent="0.25">
      <c r="A344" s="1" t="s">
        <v>4338</v>
      </c>
      <c r="B344" s="1" t="s">
        <v>3176</v>
      </c>
      <c r="C344" s="1" t="s">
        <v>1544</v>
      </c>
      <c r="D344" s="12" t="s">
        <v>4236</v>
      </c>
      <c r="E344" s="1" t="s">
        <v>3533</v>
      </c>
      <c r="F344" s="12" t="s">
        <v>2894</v>
      </c>
    </row>
    <row r="345" spans="1:8" x14ac:dyDescent="0.25">
      <c r="A345" s="1" t="s">
        <v>4338</v>
      </c>
      <c r="B345" s="1" t="s">
        <v>3176</v>
      </c>
      <c r="C345" s="1" t="s">
        <v>1244</v>
      </c>
      <c r="D345" s="12" t="s">
        <v>4237</v>
      </c>
      <c r="E345" s="1" t="s">
        <v>3534</v>
      </c>
      <c r="F345" s="12" t="s">
        <v>3535</v>
      </c>
    </row>
    <row r="346" spans="1:8" x14ac:dyDescent="0.25">
      <c r="A346" s="1" t="s">
        <v>4338</v>
      </c>
      <c r="B346" s="1" t="s">
        <v>3176</v>
      </c>
      <c r="C346" s="1" t="s">
        <v>370</v>
      </c>
      <c r="D346" s="12" t="s">
        <v>4238</v>
      </c>
      <c r="E346" s="1" t="s">
        <v>3189</v>
      </c>
      <c r="F346" s="12" t="s">
        <v>2852</v>
      </c>
      <c r="H346" s="1" t="s">
        <v>4405</v>
      </c>
    </row>
    <row r="347" spans="1:8" x14ac:dyDescent="0.25">
      <c r="A347" s="1" t="s">
        <v>4338</v>
      </c>
      <c r="B347" s="1" t="s">
        <v>3176</v>
      </c>
      <c r="C347" s="1" t="s">
        <v>1399</v>
      </c>
      <c r="D347" s="12" t="s">
        <v>3808</v>
      </c>
      <c r="E347" s="1" t="s">
        <v>3536</v>
      </c>
      <c r="F347" s="12" t="s">
        <v>3446</v>
      </c>
      <c r="H347" s="1" t="s">
        <v>4366</v>
      </c>
    </row>
    <row r="348" spans="1:8" x14ac:dyDescent="0.25">
      <c r="A348" s="1" t="s">
        <v>4338</v>
      </c>
      <c r="B348" s="1" t="s">
        <v>3176</v>
      </c>
      <c r="C348" s="1" t="s">
        <v>93</v>
      </c>
      <c r="D348" s="12" t="s">
        <v>4239</v>
      </c>
      <c r="E348" s="1" t="s">
        <v>3537</v>
      </c>
      <c r="F348" s="12" t="s">
        <v>2853</v>
      </c>
      <c r="H348" s="1" t="s">
        <v>4376</v>
      </c>
    </row>
    <row r="349" spans="1:8" x14ac:dyDescent="0.25">
      <c r="A349" s="1" t="s">
        <v>4338</v>
      </c>
      <c r="B349" s="1" t="s">
        <v>3176</v>
      </c>
      <c r="C349" s="1" t="s">
        <v>1513</v>
      </c>
      <c r="D349" s="12" t="s">
        <v>4240</v>
      </c>
      <c r="E349" s="1" t="s">
        <v>3538</v>
      </c>
      <c r="F349" s="12" t="s">
        <v>2813</v>
      </c>
      <c r="H349" s="1" t="s">
        <v>4366</v>
      </c>
    </row>
    <row r="350" spans="1:8" x14ac:dyDescent="0.25">
      <c r="A350" s="1" t="s">
        <v>4338</v>
      </c>
      <c r="B350" s="1" t="s">
        <v>3176</v>
      </c>
      <c r="C350" s="1" t="s">
        <v>370</v>
      </c>
      <c r="D350" s="12" t="s">
        <v>4241</v>
      </c>
      <c r="E350" s="1" t="s">
        <v>3539</v>
      </c>
      <c r="F350" s="12" t="s">
        <v>2820</v>
      </c>
    </row>
    <row r="351" spans="1:8" x14ac:dyDescent="0.25">
      <c r="A351" s="1" t="s">
        <v>4338</v>
      </c>
      <c r="B351" s="1" t="s">
        <v>3176</v>
      </c>
      <c r="C351" s="1" t="s">
        <v>1282</v>
      </c>
      <c r="D351" s="12" t="s">
        <v>4242</v>
      </c>
      <c r="E351" s="1" t="s">
        <v>3540</v>
      </c>
      <c r="F351" s="12" t="s">
        <v>2832</v>
      </c>
    </row>
    <row r="352" spans="1:8" x14ac:dyDescent="0.25">
      <c r="A352" s="1" t="s">
        <v>4338</v>
      </c>
      <c r="B352" s="1" t="s">
        <v>3176</v>
      </c>
      <c r="C352" s="1" t="s">
        <v>326</v>
      </c>
      <c r="D352" s="12" t="s">
        <v>4243</v>
      </c>
      <c r="E352" s="1" t="s">
        <v>3541</v>
      </c>
      <c r="F352" s="12" t="s">
        <v>2827</v>
      </c>
    </row>
    <row r="353" spans="1:8" x14ac:dyDescent="0.25">
      <c r="A353" s="1" t="s">
        <v>4338</v>
      </c>
      <c r="B353" s="1" t="s">
        <v>3176</v>
      </c>
      <c r="C353" s="1" t="s">
        <v>3522</v>
      </c>
      <c r="D353" s="12" t="s">
        <v>4202</v>
      </c>
      <c r="E353" s="1" t="s">
        <v>3542</v>
      </c>
      <c r="F353" s="12" t="s">
        <v>2017</v>
      </c>
      <c r="G353" s="9">
        <v>60</v>
      </c>
    </row>
    <row r="354" spans="1:8" x14ac:dyDescent="0.25">
      <c r="A354" s="1" t="s">
        <v>4339</v>
      </c>
      <c r="B354" s="1" t="s">
        <v>3176</v>
      </c>
      <c r="C354" s="1" t="s">
        <v>1098</v>
      </c>
      <c r="D354" s="12" t="s">
        <v>4244</v>
      </c>
      <c r="E354" s="1" t="s">
        <v>3545</v>
      </c>
      <c r="F354" s="12" t="s">
        <v>3546</v>
      </c>
    </row>
    <row r="355" spans="1:8" x14ac:dyDescent="0.25">
      <c r="A355" s="1" t="s">
        <v>4339</v>
      </c>
      <c r="B355" s="1" t="s">
        <v>3176</v>
      </c>
      <c r="C355" s="1" t="s">
        <v>56</v>
      </c>
      <c r="D355" s="12" t="s">
        <v>4245</v>
      </c>
      <c r="E355" s="1" t="s">
        <v>3547</v>
      </c>
      <c r="F355" s="12" t="s">
        <v>2812</v>
      </c>
    </row>
    <row r="356" spans="1:8" x14ac:dyDescent="0.25">
      <c r="A356" s="1" t="s">
        <v>4339</v>
      </c>
      <c r="B356" s="1" t="s">
        <v>3176</v>
      </c>
      <c r="C356" s="1" t="s">
        <v>698</v>
      </c>
      <c r="D356" s="12" t="s">
        <v>3923</v>
      </c>
      <c r="E356" s="1" t="s">
        <v>3548</v>
      </c>
      <c r="F356" s="12" t="s">
        <v>2958</v>
      </c>
      <c r="H356" s="1" t="s">
        <v>4408</v>
      </c>
    </row>
    <row r="357" spans="1:8" x14ac:dyDescent="0.25">
      <c r="A357" s="1" t="s">
        <v>4339</v>
      </c>
      <c r="B357" s="1" t="s">
        <v>3176</v>
      </c>
      <c r="C357" s="1" t="s">
        <v>56</v>
      </c>
      <c r="D357" s="12" t="s">
        <v>4246</v>
      </c>
      <c r="E357" s="1" t="s">
        <v>3549</v>
      </c>
      <c r="F357" s="12" t="s">
        <v>2959</v>
      </c>
    </row>
    <row r="358" spans="1:8" x14ac:dyDescent="0.25">
      <c r="A358" s="1" t="s">
        <v>4339</v>
      </c>
      <c r="B358" s="1" t="s">
        <v>3176</v>
      </c>
      <c r="C358" s="1" t="s">
        <v>1098</v>
      </c>
      <c r="D358" s="12" t="s">
        <v>3927</v>
      </c>
      <c r="E358" s="1" t="s">
        <v>3550</v>
      </c>
      <c r="F358" s="12" t="s">
        <v>3546</v>
      </c>
    </row>
    <row r="359" spans="1:8" x14ac:dyDescent="0.25">
      <c r="A359" s="1" t="s">
        <v>4339</v>
      </c>
      <c r="B359" s="1" t="s">
        <v>3176</v>
      </c>
      <c r="C359" s="1" t="s">
        <v>1138</v>
      </c>
      <c r="D359" s="12" t="s">
        <v>3930</v>
      </c>
      <c r="E359" s="1" t="s">
        <v>3551</v>
      </c>
      <c r="F359" s="12" t="s">
        <v>3222</v>
      </c>
      <c r="H359" s="1" t="s">
        <v>4409</v>
      </c>
    </row>
    <row r="360" spans="1:8" x14ac:dyDescent="0.25">
      <c r="A360" s="1" t="s">
        <v>4339</v>
      </c>
      <c r="B360" s="1" t="s">
        <v>3176</v>
      </c>
      <c r="C360" s="1" t="s">
        <v>1399</v>
      </c>
      <c r="D360" s="12" t="s">
        <v>3844</v>
      </c>
      <c r="E360" s="1" t="s">
        <v>3552</v>
      </c>
      <c r="F360" s="12" t="s">
        <v>2898</v>
      </c>
      <c r="H360" s="1" t="s">
        <v>4366</v>
      </c>
    </row>
    <row r="361" spans="1:8" x14ac:dyDescent="0.25">
      <c r="A361" s="1" t="s">
        <v>4339</v>
      </c>
      <c r="B361" s="1" t="s">
        <v>3176</v>
      </c>
      <c r="C361" s="1" t="s">
        <v>312</v>
      </c>
      <c r="D361" s="12" t="s">
        <v>4247</v>
      </c>
      <c r="E361" s="1" t="s">
        <v>3553</v>
      </c>
      <c r="F361" s="12" t="s">
        <v>2017</v>
      </c>
      <c r="H361" s="1" t="s">
        <v>4366</v>
      </c>
    </row>
    <row r="362" spans="1:8" x14ac:dyDescent="0.25">
      <c r="A362" s="1" t="s">
        <v>4340</v>
      </c>
      <c r="B362" s="1" t="s">
        <v>3176</v>
      </c>
      <c r="C362" s="1" t="s">
        <v>1242</v>
      </c>
      <c r="D362" s="12" t="s">
        <v>4248</v>
      </c>
      <c r="E362" s="1" t="s">
        <v>3554</v>
      </c>
      <c r="F362" s="12" t="s">
        <v>2855</v>
      </c>
    </row>
    <row r="363" spans="1:8" x14ac:dyDescent="0.25">
      <c r="A363" s="1" t="s">
        <v>4340</v>
      </c>
      <c r="B363" s="1" t="s">
        <v>3176</v>
      </c>
      <c r="C363" s="1" t="s">
        <v>478</v>
      </c>
      <c r="D363" s="12" t="s">
        <v>4021</v>
      </c>
      <c r="E363" s="1" t="s">
        <v>3555</v>
      </c>
      <c r="F363" s="12" t="s">
        <v>2931</v>
      </c>
    </row>
    <row r="364" spans="1:8" x14ac:dyDescent="0.25">
      <c r="A364" s="1" t="s">
        <v>4341</v>
      </c>
      <c r="B364" s="1" t="s">
        <v>3176</v>
      </c>
      <c r="C364" s="1" t="s">
        <v>1000</v>
      </c>
      <c r="D364" s="12" t="s">
        <v>3935</v>
      </c>
      <c r="E364" s="1" t="s">
        <v>3562</v>
      </c>
      <c r="F364" s="12" t="s">
        <v>2909</v>
      </c>
    </row>
    <row r="365" spans="1:8" x14ac:dyDescent="0.25">
      <c r="A365" s="1" t="s">
        <v>4341</v>
      </c>
      <c r="B365" s="1" t="s">
        <v>3176</v>
      </c>
      <c r="C365" s="1" t="s">
        <v>24</v>
      </c>
      <c r="D365" s="12" t="s">
        <v>3880</v>
      </c>
      <c r="E365" s="1" t="s">
        <v>3563</v>
      </c>
      <c r="F365" s="12" t="s">
        <v>2839</v>
      </c>
    </row>
    <row r="366" spans="1:8" x14ac:dyDescent="0.25">
      <c r="A366" s="1" t="s">
        <v>4341</v>
      </c>
      <c r="B366" s="1" t="s">
        <v>3176</v>
      </c>
      <c r="C366" s="1" t="s">
        <v>916</v>
      </c>
      <c r="D366" s="12" t="s">
        <v>4249</v>
      </c>
      <c r="E366" s="1" t="s">
        <v>3564</v>
      </c>
      <c r="F366" s="12" t="s">
        <v>2852</v>
      </c>
      <c r="H366" s="1" t="s">
        <v>4410</v>
      </c>
    </row>
    <row r="367" spans="1:8" x14ac:dyDescent="0.25">
      <c r="A367" s="1" t="s">
        <v>4341</v>
      </c>
      <c r="B367" s="1" t="s">
        <v>3176</v>
      </c>
      <c r="C367" s="1" t="s">
        <v>916</v>
      </c>
      <c r="D367" s="12" t="s">
        <v>4250</v>
      </c>
      <c r="E367" s="1" t="s">
        <v>3565</v>
      </c>
      <c r="F367" s="12" t="s">
        <v>2852</v>
      </c>
      <c r="H367" s="1" t="s">
        <v>4365</v>
      </c>
    </row>
    <row r="368" spans="1:8" x14ac:dyDescent="0.25">
      <c r="A368" s="1" t="s">
        <v>4341</v>
      </c>
      <c r="B368" s="1" t="s">
        <v>3176</v>
      </c>
      <c r="C368" s="1" t="s">
        <v>1282</v>
      </c>
      <c r="D368" s="12" t="s">
        <v>4251</v>
      </c>
      <c r="E368" s="1" t="s">
        <v>3566</v>
      </c>
      <c r="F368" s="12" t="s">
        <v>3567</v>
      </c>
    </row>
    <row r="369" spans="1:8" x14ac:dyDescent="0.25">
      <c r="A369" s="1" t="s">
        <v>4341</v>
      </c>
      <c r="B369" s="1" t="s">
        <v>3176</v>
      </c>
      <c r="C369" s="1" t="s">
        <v>916</v>
      </c>
      <c r="D369" s="12" t="s">
        <v>4252</v>
      </c>
      <c r="E369" s="1" t="s">
        <v>3568</v>
      </c>
      <c r="F369" s="12" t="s">
        <v>2823</v>
      </c>
    </row>
    <row r="370" spans="1:8" x14ac:dyDescent="0.25">
      <c r="A370" s="1" t="s">
        <v>4341</v>
      </c>
      <c r="B370" s="1" t="s">
        <v>3176</v>
      </c>
      <c r="C370" s="1" t="s">
        <v>1000</v>
      </c>
      <c r="D370" s="12" t="s">
        <v>4253</v>
      </c>
      <c r="E370" s="1" t="s">
        <v>3569</v>
      </c>
      <c r="F370" s="12" t="s">
        <v>2944</v>
      </c>
    </row>
    <row r="371" spans="1:8" x14ac:dyDescent="0.25">
      <c r="A371" s="1" t="s">
        <v>4341</v>
      </c>
      <c r="B371" s="1" t="s">
        <v>3176</v>
      </c>
      <c r="C371" s="1" t="s">
        <v>1513</v>
      </c>
      <c r="D371" s="12" t="s">
        <v>4254</v>
      </c>
      <c r="E371" s="1" t="s">
        <v>3570</v>
      </c>
      <c r="F371" s="12" t="s">
        <v>2976</v>
      </c>
    </row>
    <row r="372" spans="1:8" x14ac:dyDescent="0.25">
      <c r="A372" s="1" t="s">
        <v>4341</v>
      </c>
      <c r="B372" s="1" t="s">
        <v>3176</v>
      </c>
      <c r="C372" s="1" t="s">
        <v>686</v>
      </c>
      <c r="D372" s="12" t="s">
        <v>4063</v>
      </c>
      <c r="E372" s="1" t="s">
        <v>3571</v>
      </c>
      <c r="F372" s="12" t="s">
        <v>2898</v>
      </c>
      <c r="H372" s="1" t="s">
        <v>4366</v>
      </c>
    </row>
    <row r="373" spans="1:8" x14ac:dyDescent="0.25">
      <c r="A373" s="1" t="s">
        <v>4341</v>
      </c>
      <c r="B373" s="1" t="s">
        <v>3176</v>
      </c>
      <c r="C373" s="1" t="s">
        <v>326</v>
      </c>
      <c r="D373" s="12" t="s">
        <v>3941</v>
      </c>
      <c r="E373" s="1" t="s">
        <v>3572</v>
      </c>
      <c r="F373" s="12" t="s">
        <v>2827</v>
      </c>
    </row>
    <row r="374" spans="1:8" x14ac:dyDescent="0.25">
      <c r="A374" s="1" t="s">
        <v>4341</v>
      </c>
      <c r="B374" s="1" t="s">
        <v>3176</v>
      </c>
      <c r="C374" s="1" t="s">
        <v>326</v>
      </c>
      <c r="D374" s="12" t="s">
        <v>3942</v>
      </c>
      <c r="E374" s="1" t="s">
        <v>3572</v>
      </c>
      <c r="F374" s="12" t="s">
        <v>2827</v>
      </c>
    </row>
    <row r="375" spans="1:8" x14ac:dyDescent="0.25">
      <c r="A375" s="1" t="s">
        <v>4341</v>
      </c>
      <c r="B375" s="1" t="s">
        <v>3176</v>
      </c>
      <c r="C375" s="1" t="s">
        <v>24</v>
      </c>
      <c r="D375" s="12" t="s">
        <v>3942</v>
      </c>
      <c r="E375" s="1" t="s">
        <v>3573</v>
      </c>
      <c r="F375" s="12" t="s">
        <v>2848</v>
      </c>
    </row>
    <row r="376" spans="1:8" x14ac:dyDescent="0.25">
      <c r="A376" s="1" t="s">
        <v>4341</v>
      </c>
      <c r="B376" s="1" t="s">
        <v>3176</v>
      </c>
      <c r="C376" s="1" t="s">
        <v>686</v>
      </c>
      <c r="D376" s="12" t="s">
        <v>3943</v>
      </c>
      <c r="E376" s="1" t="s">
        <v>3574</v>
      </c>
      <c r="F376" s="12" t="s">
        <v>2898</v>
      </c>
      <c r="H376" s="1" t="s">
        <v>4411</v>
      </c>
    </row>
    <row r="377" spans="1:8" x14ac:dyDescent="0.25">
      <c r="A377" s="1" t="s">
        <v>4341</v>
      </c>
      <c r="B377" s="1" t="s">
        <v>3176</v>
      </c>
      <c r="C377" s="1" t="s">
        <v>1242</v>
      </c>
      <c r="D377" s="12" t="s">
        <v>4255</v>
      </c>
      <c r="E377" s="1" t="s">
        <v>3575</v>
      </c>
      <c r="F377" s="12" t="s">
        <v>2855</v>
      </c>
    </row>
    <row r="378" spans="1:8" x14ac:dyDescent="0.25">
      <c r="A378" s="1" t="s">
        <v>4341</v>
      </c>
      <c r="B378" s="1" t="s">
        <v>3176</v>
      </c>
      <c r="C378" s="1" t="s">
        <v>686</v>
      </c>
      <c r="D378" s="12" t="s">
        <v>4256</v>
      </c>
      <c r="E378" s="1" t="s">
        <v>3576</v>
      </c>
      <c r="F378" s="12" t="s">
        <v>2898</v>
      </c>
      <c r="H378" s="1" t="s">
        <v>4366</v>
      </c>
    </row>
    <row r="379" spans="1:8" x14ac:dyDescent="0.25">
      <c r="A379" s="1" t="s">
        <v>4341</v>
      </c>
      <c r="B379" s="1" t="s">
        <v>3176</v>
      </c>
      <c r="C379" s="1" t="s">
        <v>1282</v>
      </c>
      <c r="D379" s="12" t="s">
        <v>3945</v>
      </c>
      <c r="E379" s="1" t="s">
        <v>3577</v>
      </c>
      <c r="F379" s="12" t="s">
        <v>3567</v>
      </c>
      <c r="H379" s="1" t="s">
        <v>4366</v>
      </c>
    </row>
    <row r="380" spans="1:8" x14ac:dyDescent="0.25">
      <c r="A380" s="1" t="s">
        <v>4341</v>
      </c>
      <c r="B380" s="1" t="s">
        <v>3176</v>
      </c>
      <c r="C380" s="1" t="s">
        <v>1000</v>
      </c>
      <c r="D380" s="12" t="s">
        <v>4043</v>
      </c>
      <c r="E380" s="1" t="s">
        <v>3578</v>
      </c>
      <c r="F380" s="12" t="s">
        <v>2910</v>
      </c>
    </row>
    <row r="381" spans="1:8" x14ac:dyDescent="0.25">
      <c r="A381" s="1" t="s">
        <v>4341</v>
      </c>
      <c r="B381" s="1" t="s">
        <v>3176</v>
      </c>
      <c r="C381" s="1" t="s">
        <v>1513</v>
      </c>
      <c r="D381" s="12" t="s">
        <v>4257</v>
      </c>
      <c r="E381" s="1" t="s">
        <v>3579</v>
      </c>
      <c r="F381" s="12" t="s">
        <v>2813</v>
      </c>
    </row>
    <row r="382" spans="1:8" x14ac:dyDescent="0.25">
      <c r="A382" s="1" t="s">
        <v>4341</v>
      </c>
      <c r="B382" s="1" t="s">
        <v>3176</v>
      </c>
      <c r="C382" s="1" t="s">
        <v>1000</v>
      </c>
      <c r="D382" s="12" t="s">
        <v>3948</v>
      </c>
      <c r="E382" s="1" t="s">
        <v>3580</v>
      </c>
      <c r="F382" s="12" t="s">
        <v>2917</v>
      </c>
      <c r="H382" s="1" t="s">
        <v>4365</v>
      </c>
    </row>
    <row r="383" spans="1:8" x14ac:dyDescent="0.25">
      <c r="A383" s="1" t="s">
        <v>4341</v>
      </c>
      <c r="B383" s="1" t="s">
        <v>3176</v>
      </c>
      <c r="C383" s="1" t="s">
        <v>916</v>
      </c>
      <c r="D383" s="12" t="s">
        <v>3757</v>
      </c>
      <c r="E383" s="1" t="s">
        <v>3581</v>
      </c>
      <c r="F383" s="12" t="s">
        <v>3582</v>
      </c>
      <c r="H383" s="1" t="s">
        <v>4412</v>
      </c>
    </row>
    <row r="384" spans="1:8" x14ac:dyDescent="0.25">
      <c r="A384" s="1" t="s">
        <v>4341</v>
      </c>
      <c r="B384" s="1" t="s">
        <v>3176</v>
      </c>
      <c r="C384" s="1" t="s">
        <v>1282</v>
      </c>
      <c r="D384" s="12" t="s">
        <v>4191</v>
      </c>
      <c r="E384" s="1" t="s">
        <v>3583</v>
      </c>
      <c r="F384" s="12" t="s">
        <v>3003</v>
      </c>
      <c r="H384" s="1" t="s">
        <v>4400</v>
      </c>
    </row>
    <row r="385" spans="1:8" x14ac:dyDescent="0.25">
      <c r="A385" s="1" t="s">
        <v>4341</v>
      </c>
      <c r="B385" s="1" t="s">
        <v>3176</v>
      </c>
      <c r="C385" s="1" t="s">
        <v>24</v>
      </c>
      <c r="D385" s="12" t="s">
        <v>4258</v>
      </c>
      <c r="E385" s="1" t="s">
        <v>3584</v>
      </c>
      <c r="F385" s="12" t="s">
        <v>2848</v>
      </c>
    </row>
    <row r="386" spans="1:8" x14ac:dyDescent="0.25">
      <c r="A386" s="1" t="s">
        <v>4341</v>
      </c>
      <c r="B386" s="1" t="s">
        <v>3176</v>
      </c>
      <c r="C386" s="1" t="s">
        <v>1282</v>
      </c>
      <c r="D386" s="12" t="s">
        <v>4259</v>
      </c>
      <c r="E386" s="1" t="s">
        <v>3585</v>
      </c>
      <c r="F386" s="12" t="s">
        <v>2812</v>
      </c>
    </row>
    <row r="387" spans="1:8" x14ac:dyDescent="0.25">
      <c r="A387" s="1" t="s">
        <v>4341</v>
      </c>
      <c r="B387" s="1" t="s">
        <v>3176</v>
      </c>
      <c r="C387" s="1" t="s">
        <v>1282</v>
      </c>
      <c r="D387" s="12" t="s">
        <v>4259</v>
      </c>
      <c r="E387" s="1" t="s">
        <v>3586</v>
      </c>
      <c r="F387" s="12" t="s">
        <v>2812</v>
      </c>
    </row>
    <row r="388" spans="1:8" x14ac:dyDescent="0.25">
      <c r="A388" s="1" t="s">
        <v>4341</v>
      </c>
      <c r="B388" s="1" t="s">
        <v>3176</v>
      </c>
      <c r="C388" s="1" t="s">
        <v>1282</v>
      </c>
      <c r="D388" s="12" t="s">
        <v>3887</v>
      </c>
      <c r="E388" s="1" t="s">
        <v>3587</v>
      </c>
      <c r="F388" s="12" t="s">
        <v>3228</v>
      </c>
    </row>
    <row r="389" spans="1:8" x14ac:dyDescent="0.25">
      <c r="A389" s="1" t="s">
        <v>4341</v>
      </c>
      <c r="B389" s="1" t="s">
        <v>3176</v>
      </c>
      <c r="C389" s="1" t="s">
        <v>1282</v>
      </c>
      <c r="D389" s="12" t="s">
        <v>4044</v>
      </c>
      <c r="E389" s="1" t="s">
        <v>3588</v>
      </c>
      <c r="F389" s="12" t="s">
        <v>2812</v>
      </c>
    </row>
    <row r="390" spans="1:8" x14ac:dyDescent="0.25">
      <c r="A390" s="1" t="s">
        <v>4341</v>
      </c>
      <c r="B390" s="1" t="s">
        <v>3176</v>
      </c>
      <c r="C390" s="1" t="s">
        <v>1282</v>
      </c>
      <c r="D390" s="12" t="s">
        <v>4044</v>
      </c>
      <c r="E390" s="1" t="s">
        <v>3589</v>
      </c>
      <c r="F390" s="12" t="s">
        <v>2812</v>
      </c>
    </row>
    <row r="391" spans="1:8" x14ac:dyDescent="0.25">
      <c r="A391" s="1" t="s">
        <v>4341</v>
      </c>
      <c r="B391" s="1" t="s">
        <v>3176</v>
      </c>
      <c r="C391" s="1" t="s">
        <v>686</v>
      </c>
      <c r="D391" s="12" t="s">
        <v>3762</v>
      </c>
      <c r="E391" s="1" t="s">
        <v>3590</v>
      </c>
      <c r="F391" s="12" t="s">
        <v>3222</v>
      </c>
      <c r="H391" s="1" t="s">
        <v>4366</v>
      </c>
    </row>
    <row r="392" spans="1:8" x14ac:dyDescent="0.25">
      <c r="A392" s="1" t="s">
        <v>4341</v>
      </c>
      <c r="B392" s="1" t="s">
        <v>3176</v>
      </c>
      <c r="C392" s="1" t="s">
        <v>1513</v>
      </c>
      <c r="D392" s="12" t="s">
        <v>4260</v>
      </c>
      <c r="E392" s="1" t="s">
        <v>3591</v>
      </c>
      <c r="F392" s="12" t="s">
        <v>2976</v>
      </c>
    </row>
    <row r="393" spans="1:8" x14ac:dyDescent="0.25">
      <c r="A393" s="1" t="s">
        <v>4341</v>
      </c>
      <c r="B393" s="1" t="s">
        <v>3176</v>
      </c>
      <c r="C393" s="1" t="s">
        <v>1096</v>
      </c>
      <c r="D393" s="12" t="s">
        <v>4261</v>
      </c>
      <c r="E393" s="1" t="s">
        <v>3592</v>
      </c>
      <c r="F393" s="12" t="s">
        <v>3222</v>
      </c>
    </row>
    <row r="394" spans="1:8" x14ac:dyDescent="0.25">
      <c r="A394" s="1" t="s">
        <v>4341</v>
      </c>
      <c r="B394" s="1" t="s">
        <v>3176</v>
      </c>
      <c r="C394" s="1" t="s">
        <v>1242</v>
      </c>
      <c r="D394" s="12" t="s">
        <v>4262</v>
      </c>
      <c r="E394" s="1" t="s">
        <v>3593</v>
      </c>
      <c r="F394" s="12" t="s">
        <v>2890</v>
      </c>
      <c r="H394" s="1" t="s">
        <v>4365</v>
      </c>
    </row>
    <row r="395" spans="1:8" x14ac:dyDescent="0.25">
      <c r="A395" s="1" t="s">
        <v>4341</v>
      </c>
      <c r="B395" s="1" t="s">
        <v>3176</v>
      </c>
      <c r="C395" s="1" t="s">
        <v>1372</v>
      </c>
      <c r="D395" s="12" t="s">
        <v>4263</v>
      </c>
      <c r="E395" s="1" t="s">
        <v>3594</v>
      </c>
      <c r="F395" s="12" t="s">
        <v>3595</v>
      </c>
    </row>
    <row r="396" spans="1:8" x14ac:dyDescent="0.25">
      <c r="A396" s="1" t="s">
        <v>4341</v>
      </c>
      <c r="B396" s="1" t="s">
        <v>3176</v>
      </c>
      <c r="C396" s="1" t="s">
        <v>1242</v>
      </c>
      <c r="D396" s="12" t="s">
        <v>3950</v>
      </c>
      <c r="E396" s="1" t="s">
        <v>3596</v>
      </c>
      <c r="F396" s="12" t="s">
        <v>2856</v>
      </c>
      <c r="H396" s="1" t="s">
        <v>4365</v>
      </c>
    </row>
    <row r="397" spans="1:8" x14ac:dyDescent="0.25">
      <c r="A397" s="1" t="s">
        <v>4341</v>
      </c>
      <c r="B397" s="1" t="s">
        <v>3176</v>
      </c>
      <c r="C397" s="1" t="s">
        <v>1282</v>
      </c>
      <c r="D397" s="12" t="s">
        <v>3768</v>
      </c>
      <c r="E397" s="1" t="s">
        <v>3597</v>
      </c>
      <c r="F397" s="12" t="s">
        <v>3003</v>
      </c>
      <c r="H397" s="1" t="s">
        <v>4366</v>
      </c>
    </row>
    <row r="398" spans="1:8" x14ac:dyDescent="0.25">
      <c r="A398" s="1" t="s">
        <v>4341</v>
      </c>
      <c r="B398" s="1" t="s">
        <v>3176</v>
      </c>
      <c r="C398" s="1" t="s">
        <v>326</v>
      </c>
      <c r="D398" s="12" t="s">
        <v>4264</v>
      </c>
      <c r="E398" s="1" t="s">
        <v>3598</v>
      </c>
      <c r="F398" s="12" t="s">
        <v>2827</v>
      </c>
    </row>
    <row r="399" spans="1:8" x14ac:dyDescent="0.25">
      <c r="A399" s="1" t="s">
        <v>4341</v>
      </c>
      <c r="B399" s="1" t="s">
        <v>3176</v>
      </c>
      <c r="C399" s="1" t="s">
        <v>1282</v>
      </c>
      <c r="D399" s="12" t="s">
        <v>4116</v>
      </c>
      <c r="E399" s="1" t="s">
        <v>3599</v>
      </c>
      <c r="F399" s="12" t="s">
        <v>3003</v>
      </c>
      <c r="H399" s="1" t="s">
        <v>4399</v>
      </c>
    </row>
    <row r="400" spans="1:8" x14ac:dyDescent="0.25">
      <c r="A400" s="1" t="s">
        <v>4341</v>
      </c>
      <c r="B400" s="1" t="s">
        <v>3176</v>
      </c>
      <c r="C400" s="1" t="s">
        <v>24</v>
      </c>
      <c r="D400" s="12" t="s">
        <v>4265</v>
      </c>
      <c r="E400" s="1" t="s">
        <v>3600</v>
      </c>
      <c r="F400" s="12" t="s">
        <v>2850</v>
      </c>
      <c r="H400" s="1" t="s">
        <v>4366</v>
      </c>
    </row>
    <row r="401" spans="1:8" x14ac:dyDescent="0.25">
      <c r="A401" s="1" t="s">
        <v>4341</v>
      </c>
      <c r="B401" s="1" t="s">
        <v>3176</v>
      </c>
      <c r="C401" s="1" t="s">
        <v>686</v>
      </c>
      <c r="D401" s="12" t="s">
        <v>4266</v>
      </c>
      <c r="E401" s="1" t="s">
        <v>3601</v>
      </c>
      <c r="F401" s="12" t="s">
        <v>3602</v>
      </c>
      <c r="H401" s="1" t="s">
        <v>4366</v>
      </c>
    </row>
    <row r="402" spans="1:8" x14ac:dyDescent="0.25">
      <c r="A402" s="1" t="s">
        <v>4341</v>
      </c>
      <c r="B402" s="1" t="s">
        <v>3176</v>
      </c>
      <c r="C402" s="1" t="s">
        <v>1282</v>
      </c>
      <c r="D402" s="12" t="s">
        <v>3773</v>
      </c>
      <c r="E402" s="1" t="s">
        <v>3603</v>
      </c>
      <c r="F402" s="12" t="s">
        <v>3003</v>
      </c>
      <c r="H402" s="1" t="s">
        <v>4366</v>
      </c>
    </row>
    <row r="403" spans="1:8" x14ac:dyDescent="0.25">
      <c r="A403" s="1" t="s">
        <v>4341</v>
      </c>
      <c r="B403" s="1" t="s">
        <v>3176</v>
      </c>
      <c r="C403" s="1" t="s">
        <v>1282</v>
      </c>
      <c r="D403" s="12" t="s">
        <v>4267</v>
      </c>
      <c r="E403" s="1" t="s">
        <v>3604</v>
      </c>
      <c r="F403" s="12" t="s">
        <v>3122</v>
      </c>
    </row>
    <row r="404" spans="1:8" x14ac:dyDescent="0.25">
      <c r="A404" s="1" t="s">
        <v>4341</v>
      </c>
      <c r="B404" s="1" t="s">
        <v>3176</v>
      </c>
      <c r="C404" s="1" t="s">
        <v>1282</v>
      </c>
      <c r="D404" s="12" t="s">
        <v>4267</v>
      </c>
      <c r="E404" s="1" t="s">
        <v>3604</v>
      </c>
      <c r="F404" s="12" t="s">
        <v>2812</v>
      </c>
    </row>
    <row r="405" spans="1:8" x14ac:dyDescent="0.25">
      <c r="A405" s="1" t="s">
        <v>4341</v>
      </c>
      <c r="B405" s="1" t="s">
        <v>3176</v>
      </c>
      <c r="C405" s="1" t="s">
        <v>1282</v>
      </c>
      <c r="D405" s="12" t="s">
        <v>3801</v>
      </c>
      <c r="E405" s="1" t="s">
        <v>3605</v>
      </c>
      <c r="F405" s="12" t="s">
        <v>3003</v>
      </c>
      <c r="H405" s="1" t="s">
        <v>4366</v>
      </c>
    </row>
    <row r="406" spans="1:8" x14ac:dyDescent="0.25">
      <c r="A406" s="1" t="s">
        <v>4341</v>
      </c>
      <c r="B406" s="1" t="s">
        <v>3176</v>
      </c>
      <c r="C406" s="1" t="s">
        <v>1000</v>
      </c>
      <c r="D406" s="12" t="s">
        <v>3774</v>
      </c>
      <c r="E406" s="1" t="s">
        <v>3606</v>
      </c>
      <c r="F406" s="12" t="s">
        <v>2909</v>
      </c>
    </row>
    <row r="407" spans="1:8" x14ac:dyDescent="0.25">
      <c r="A407" s="1" t="s">
        <v>4341</v>
      </c>
      <c r="B407" s="1" t="s">
        <v>3176</v>
      </c>
      <c r="C407" s="1" t="s">
        <v>686</v>
      </c>
      <c r="D407" s="12" t="s">
        <v>4268</v>
      </c>
      <c r="E407" s="1" t="s">
        <v>3607</v>
      </c>
      <c r="F407" s="12" t="s">
        <v>3222</v>
      </c>
      <c r="H407" s="1" t="s">
        <v>4366</v>
      </c>
    </row>
    <row r="408" spans="1:8" x14ac:dyDescent="0.25">
      <c r="A408" s="1" t="s">
        <v>4341</v>
      </c>
      <c r="B408" s="1" t="s">
        <v>3176</v>
      </c>
      <c r="C408" s="1" t="s">
        <v>1399</v>
      </c>
      <c r="D408" s="12" t="s">
        <v>4269</v>
      </c>
      <c r="E408" s="1" t="s">
        <v>3608</v>
      </c>
      <c r="F408" s="12" t="s">
        <v>3187</v>
      </c>
      <c r="H408" s="1" t="s">
        <v>4407</v>
      </c>
    </row>
    <row r="409" spans="1:8" x14ac:dyDescent="0.25">
      <c r="A409" s="1" t="s">
        <v>4341</v>
      </c>
      <c r="B409" s="1" t="s">
        <v>3176</v>
      </c>
      <c r="C409" s="1" t="s">
        <v>1436</v>
      </c>
      <c r="D409" s="12" t="s">
        <v>4236</v>
      </c>
      <c r="E409" s="1" t="s">
        <v>3609</v>
      </c>
      <c r="F409" s="12" t="s">
        <v>2812</v>
      </c>
    </row>
    <row r="410" spans="1:8" x14ac:dyDescent="0.25">
      <c r="A410" s="1" t="s">
        <v>4341</v>
      </c>
      <c r="B410" s="1" t="s">
        <v>3176</v>
      </c>
      <c r="C410" s="1" t="s">
        <v>326</v>
      </c>
      <c r="D410" s="12" t="s">
        <v>4184</v>
      </c>
      <c r="E410" s="1" t="s">
        <v>3610</v>
      </c>
      <c r="F410" s="12" t="s">
        <v>2827</v>
      </c>
    </row>
    <row r="411" spans="1:8" x14ac:dyDescent="0.25">
      <c r="A411" s="1" t="s">
        <v>4341</v>
      </c>
      <c r="B411" s="1" t="s">
        <v>3176</v>
      </c>
      <c r="C411" s="1" t="s">
        <v>305</v>
      </c>
      <c r="D411" s="12" t="s">
        <v>4270</v>
      </c>
      <c r="E411" s="1" t="s">
        <v>3611</v>
      </c>
      <c r="F411" s="12" t="s">
        <v>3059</v>
      </c>
    </row>
    <row r="412" spans="1:8" x14ac:dyDescent="0.25">
      <c r="A412" s="1" t="s">
        <v>4341</v>
      </c>
      <c r="B412" s="1" t="s">
        <v>3176</v>
      </c>
      <c r="C412" s="1" t="s">
        <v>451</v>
      </c>
      <c r="D412" s="12" t="s">
        <v>4046</v>
      </c>
      <c r="E412" s="1" t="s">
        <v>3612</v>
      </c>
      <c r="F412" s="12" t="s">
        <v>2812</v>
      </c>
    </row>
    <row r="413" spans="1:8" x14ac:dyDescent="0.25">
      <c r="A413" s="1" t="s">
        <v>4341</v>
      </c>
      <c r="B413" s="1" t="s">
        <v>3176</v>
      </c>
      <c r="C413" s="1" t="s">
        <v>24</v>
      </c>
      <c r="D413" s="12" t="s">
        <v>4046</v>
      </c>
      <c r="E413" s="1" t="s">
        <v>3613</v>
      </c>
      <c r="F413" s="12" t="s">
        <v>2870</v>
      </c>
    </row>
    <row r="414" spans="1:8" x14ac:dyDescent="0.25">
      <c r="A414" s="1" t="s">
        <v>4341</v>
      </c>
      <c r="B414" s="1" t="s">
        <v>3176</v>
      </c>
      <c r="C414" s="1" t="s">
        <v>1282</v>
      </c>
      <c r="D414" s="12" t="s">
        <v>4271</v>
      </c>
      <c r="E414" s="1" t="s">
        <v>3614</v>
      </c>
      <c r="F414" s="12" t="s">
        <v>2827</v>
      </c>
    </row>
    <row r="415" spans="1:8" x14ac:dyDescent="0.25">
      <c r="A415" s="1" t="s">
        <v>4341</v>
      </c>
      <c r="B415" s="1" t="s">
        <v>3176</v>
      </c>
      <c r="C415" s="1" t="s">
        <v>1399</v>
      </c>
      <c r="D415" s="12" t="s">
        <v>4272</v>
      </c>
      <c r="E415" s="1" t="s">
        <v>3615</v>
      </c>
      <c r="F415" s="12" t="s">
        <v>2843</v>
      </c>
      <c r="H415" s="1" t="s">
        <v>4413</v>
      </c>
    </row>
    <row r="416" spans="1:8" x14ac:dyDescent="0.25">
      <c r="A416" s="1" t="s">
        <v>4341</v>
      </c>
      <c r="B416" s="1" t="s">
        <v>3176</v>
      </c>
      <c r="C416" s="1" t="s">
        <v>1282</v>
      </c>
      <c r="D416" s="12" t="s">
        <v>4273</v>
      </c>
      <c r="E416" s="1" t="s">
        <v>3616</v>
      </c>
      <c r="F416" s="12" t="s">
        <v>3617</v>
      </c>
      <c r="H416" s="1" t="s">
        <v>4414</v>
      </c>
    </row>
    <row r="417" spans="1:8" x14ac:dyDescent="0.25">
      <c r="A417" s="1" t="s">
        <v>4341</v>
      </c>
      <c r="B417" s="1" t="s">
        <v>3176</v>
      </c>
      <c r="C417" s="1" t="s">
        <v>1108</v>
      </c>
      <c r="D417" s="12" t="s">
        <v>4274</v>
      </c>
      <c r="E417" s="1" t="s">
        <v>3618</v>
      </c>
      <c r="F417" s="12" t="s">
        <v>2894</v>
      </c>
      <c r="G417" s="9">
        <v>1150</v>
      </c>
      <c r="H417" s="1" t="s">
        <v>4366</v>
      </c>
    </row>
    <row r="418" spans="1:8" x14ac:dyDescent="0.25">
      <c r="A418" s="1" t="s">
        <v>4341</v>
      </c>
      <c r="B418" s="1" t="s">
        <v>3176</v>
      </c>
      <c r="C418" s="1" t="s">
        <v>1096</v>
      </c>
      <c r="D418" s="12" t="s">
        <v>3965</v>
      </c>
      <c r="E418" s="1" t="s">
        <v>3619</v>
      </c>
      <c r="F418" s="12" t="s">
        <v>3222</v>
      </c>
      <c r="H418" s="1" t="s">
        <v>4415</v>
      </c>
    </row>
    <row r="419" spans="1:8" x14ac:dyDescent="0.25">
      <c r="A419" s="1" t="s">
        <v>4341</v>
      </c>
      <c r="B419" s="1" t="s">
        <v>3176</v>
      </c>
      <c r="C419" s="1" t="s">
        <v>1436</v>
      </c>
      <c r="D419" s="12" t="s">
        <v>3921</v>
      </c>
      <c r="E419" s="1" t="s">
        <v>3620</v>
      </c>
      <c r="F419" s="12" t="s">
        <v>2812</v>
      </c>
    </row>
    <row r="420" spans="1:8" x14ac:dyDescent="0.25">
      <c r="A420" s="1" t="s">
        <v>4341</v>
      </c>
      <c r="B420" s="1" t="s">
        <v>3176</v>
      </c>
      <c r="C420" s="1" t="s">
        <v>1096</v>
      </c>
      <c r="D420" s="12" t="s">
        <v>3966</v>
      </c>
      <c r="E420" s="1" t="s">
        <v>3621</v>
      </c>
      <c r="F420" s="12" t="s">
        <v>3222</v>
      </c>
      <c r="H420" s="1" t="s">
        <v>4365</v>
      </c>
    </row>
    <row r="421" spans="1:8" x14ac:dyDescent="0.25">
      <c r="A421" s="1" t="s">
        <v>4341</v>
      </c>
      <c r="B421" s="1" t="s">
        <v>3176</v>
      </c>
      <c r="C421" s="1" t="s">
        <v>916</v>
      </c>
      <c r="D421" s="12" t="s">
        <v>4128</v>
      </c>
      <c r="E421" s="1" t="s">
        <v>3314</v>
      </c>
      <c r="F421" s="12" t="s">
        <v>2852</v>
      </c>
      <c r="H421" s="1" t="s">
        <v>4416</v>
      </c>
    </row>
    <row r="422" spans="1:8" x14ac:dyDescent="0.25">
      <c r="A422" s="1" t="s">
        <v>4341</v>
      </c>
      <c r="B422" s="1" t="s">
        <v>3176</v>
      </c>
      <c r="C422" s="1" t="s">
        <v>24</v>
      </c>
      <c r="D422" s="12" t="s">
        <v>4275</v>
      </c>
      <c r="E422" s="1" t="s">
        <v>3622</v>
      </c>
      <c r="F422" s="12" t="s">
        <v>2870</v>
      </c>
    </row>
    <row r="423" spans="1:8" x14ac:dyDescent="0.25">
      <c r="A423" s="1" t="s">
        <v>4341</v>
      </c>
      <c r="B423" s="1" t="s">
        <v>3176</v>
      </c>
      <c r="C423" s="1" t="s">
        <v>1108</v>
      </c>
      <c r="D423" s="12" t="s">
        <v>3969</v>
      </c>
      <c r="E423" s="1" t="s">
        <v>3623</v>
      </c>
      <c r="F423" s="12" t="s">
        <v>2895</v>
      </c>
      <c r="G423" s="9">
        <v>1150</v>
      </c>
      <c r="H423" s="1" t="s">
        <v>4366</v>
      </c>
    </row>
    <row r="424" spans="1:8" x14ac:dyDescent="0.25">
      <c r="A424" s="1" t="s">
        <v>4341</v>
      </c>
      <c r="B424" s="1" t="s">
        <v>3176</v>
      </c>
      <c r="C424" s="1" t="s">
        <v>916</v>
      </c>
      <c r="D424" s="12" t="s">
        <v>3808</v>
      </c>
      <c r="E424" s="1" t="s">
        <v>3252</v>
      </c>
      <c r="F424" s="12" t="s">
        <v>2852</v>
      </c>
      <c r="H424" s="1" t="s">
        <v>4385</v>
      </c>
    </row>
    <row r="425" spans="1:8" x14ac:dyDescent="0.25">
      <c r="A425" s="1" t="s">
        <v>4341</v>
      </c>
      <c r="B425" s="1" t="s">
        <v>3176</v>
      </c>
      <c r="C425" s="1" t="s">
        <v>686</v>
      </c>
      <c r="D425" s="12" t="s">
        <v>4276</v>
      </c>
      <c r="E425" s="1" t="s">
        <v>3624</v>
      </c>
      <c r="F425" s="12" t="s">
        <v>3230</v>
      </c>
      <c r="H425" s="1" t="s">
        <v>4366</v>
      </c>
    </row>
    <row r="426" spans="1:8" x14ac:dyDescent="0.25">
      <c r="A426" s="1" t="s">
        <v>4341</v>
      </c>
      <c r="B426" s="1" t="s">
        <v>3176</v>
      </c>
      <c r="C426" s="1" t="s">
        <v>3181</v>
      </c>
      <c r="D426" s="12" t="s">
        <v>4277</v>
      </c>
      <c r="E426" s="1" t="s">
        <v>3331</v>
      </c>
      <c r="F426" s="12" t="s">
        <v>3328</v>
      </c>
    </row>
    <row r="427" spans="1:8" x14ac:dyDescent="0.25">
      <c r="A427" s="1" t="s">
        <v>4341</v>
      </c>
      <c r="B427" s="1" t="s">
        <v>3176</v>
      </c>
      <c r="C427" s="1" t="s">
        <v>916</v>
      </c>
      <c r="D427" s="12" t="s">
        <v>4278</v>
      </c>
      <c r="E427" s="1" t="s">
        <v>3625</v>
      </c>
      <c r="F427" s="12" t="s">
        <v>2883</v>
      </c>
      <c r="H427" s="1" t="s">
        <v>4397</v>
      </c>
    </row>
    <row r="428" spans="1:8" x14ac:dyDescent="0.25">
      <c r="A428" s="1" t="s">
        <v>4341</v>
      </c>
      <c r="B428" s="1" t="s">
        <v>3176</v>
      </c>
      <c r="C428" s="1" t="s">
        <v>3182</v>
      </c>
      <c r="D428" s="12" t="s">
        <v>4279</v>
      </c>
      <c r="E428" s="1" t="s">
        <v>3327</v>
      </c>
      <c r="F428" s="12" t="s">
        <v>3328</v>
      </c>
    </row>
    <row r="429" spans="1:8" x14ac:dyDescent="0.25">
      <c r="A429" s="1" t="s">
        <v>4341</v>
      </c>
      <c r="B429" s="1" t="s">
        <v>3176</v>
      </c>
      <c r="C429" s="1" t="s">
        <v>24</v>
      </c>
      <c r="D429" s="12" t="s">
        <v>3972</v>
      </c>
      <c r="E429" s="1" t="s">
        <v>3626</v>
      </c>
      <c r="F429" s="12" t="s">
        <v>2871</v>
      </c>
    </row>
    <row r="430" spans="1:8" x14ac:dyDescent="0.25">
      <c r="A430" s="1" t="s">
        <v>4341</v>
      </c>
      <c r="B430" s="1" t="s">
        <v>3176</v>
      </c>
      <c r="C430" s="1" t="s">
        <v>3181</v>
      </c>
      <c r="D430" s="12" t="s">
        <v>4229</v>
      </c>
      <c r="E430" s="1" t="s">
        <v>3327</v>
      </c>
      <c r="F430" s="12" t="s">
        <v>3328</v>
      </c>
    </row>
    <row r="431" spans="1:8" x14ac:dyDescent="0.25">
      <c r="A431" s="1" t="s">
        <v>4341</v>
      </c>
      <c r="B431" s="1" t="s">
        <v>3176</v>
      </c>
      <c r="C431" s="1" t="s">
        <v>24</v>
      </c>
      <c r="D431" s="12" t="s">
        <v>4280</v>
      </c>
      <c r="E431" s="1" t="s">
        <v>3627</v>
      </c>
      <c r="F431" s="12" t="s">
        <v>2870</v>
      </c>
    </row>
    <row r="432" spans="1:8" x14ac:dyDescent="0.25">
      <c r="A432" s="1" t="s">
        <v>4341</v>
      </c>
      <c r="B432" s="1" t="s">
        <v>3176</v>
      </c>
      <c r="C432" s="1" t="s">
        <v>916</v>
      </c>
      <c r="D432" s="12" t="s">
        <v>3973</v>
      </c>
      <c r="E432" s="1" t="s">
        <v>3628</v>
      </c>
      <c r="F432" s="12" t="s">
        <v>2883</v>
      </c>
      <c r="H432" s="1" t="s">
        <v>4413</v>
      </c>
    </row>
    <row r="433" spans="1:8" x14ac:dyDescent="0.25">
      <c r="A433" s="1" t="s">
        <v>4341</v>
      </c>
      <c r="B433" s="1" t="s">
        <v>3176</v>
      </c>
      <c r="C433" s="1" t="s">
        <v>24</v>
      </c>
      <c r="D433" s="12" t="s">
        <v>3974</v>
      </c>
      <c r="E433" s="1" t="s">
        <v>3629</v>
      </c>
      <c r="F433" s="12" t="s">
        <v>2871</v>
      </c>
    </row>
    <row r="434" spans="1:8" x14ac:dyDescent="0.25">
      <c r="A434" s="1" t="s">
        <v>4341</v>
      </c>
      <c r="B434" s="1" t="s">
        <v>3176</v>
      </c>
      <c r="C434" s="1" t="s">
        <v>24</v>
      </c>
      <c r="D434" s="12" t="s">
        <v>4281</v>
      </c>
      <c r="E434" s="1" t="s">
        <v>3630</v>
      </c>
      <c r="F434" s="12" t="s">
        <v>2871</v>
      </c>
    </row>
    <row r="435" spans="1:8" x14ac:dyDescent="0.25">
      <c r="A435" s="1" t="s">
        <v>4341</v>
      </c>
      <c r="B435" s="1" t="s">
        <v>3176</v>
      </c>
      <c r="C435" s="1" t="s">
        <v>916</v>
      </c>
      <c r="D435" s="12" t="s">
        <v>4282</v>
      </c>
      <c r="E435" s="1" t="s">
        <v>3631</v>
      </c>
      <c r="F435" s="12" t="s">
        <v>2895</v>
      </c>
      <c r="G435" s="9">
        <v>1600</v>
      </c>
      <c r="H435" s="1" t="s">
        <v>4417</v>
      </c>
    </row>
    <row r="436" spans="1:8" x14ac:dyDescent="0.25">
      <c r="A436" s="1" t="s">
        <v>4341</v>
      </c>
      <c r="B436" s="1" t="s">
        <v>3176</v>
      </c>
      <c r="C436" s="1" t="s">
        <v>916</v>
      </c>
      <c r="D436" s="12" t="s">
        <v>4170</v>
      </c>
      <c r="E436" s="1" t="s">
        <v>3632</v>
      </c>
      <c r="F436" s="12" t="s">
        <v>2883</v>
      </c>
      <c r="G436" s="9">
        <v>800</v>
      </c>
      <c r="H436" s="1" t="s">
        <v>4365</v>
      </c>
    </row>
    <row r="437" spans="1:8" x14ac:dyDescent="0.25">
      <c r="A437" s="1" t="s">
        <v>4341</v>
      </c>
      <c r="B437" s="1" t="s">
        <v>3176</v>
      </c>
      <c r="C437" s="1" t="s">
        <v>916</v>
      </c>
      <c r="D437" s="12" t="s">
        <v>4170</v>
      </c>
      <c r="E437" s="1" t="s">
        <v>3632</v>
      </c>
      <c r="F437" s="12" t="s">
        <v>2852</v>
      </c>
      <c r="H437" s="1" t="s">
        <v>4365</v>
      </c>
    </row>
    <row r="438" spans="1:8" x14ac:dyDescent="0.25">
      <c r="A438" s="1" t="s">
        <v>4341</v>
      </c>
      <c r="B438" s="1" t="s">
        <v>3176</v>
      </c>
      <c r="C438" s="1" t="s">
        <v>916</v>
      </c>
      <c r="D438" s="12" t="s">
        <v>4170</v>
      </c>
      <c r="E438" s="1" t="s">
        <v>3633</v>
      </c>
      <c r="F438" s="12" t="s">
        <v>2895</v>
      </c>
      <c r="H438" s="1" t="s">
        <v>4365</v>
      </c>
    </row>
    <row r="439" spans="1:8" x14ac:dyDescent="0.25">
      <c r="A439" s="1" t="s">
        <v>4341</v>
      </c>
      <c r="B439" s="1" t="s">
        <v>3176</v>
      </c>
      <c r="C439" s="1" t="s">
        <v>3182</v>
      </c>
      <c r="D439" s="12" t="s">
        <v>4173</v>
      </c>
      <c r="E439" s="1" t="s">
        <v>3327</v>
      </c>
      <c r="F439" s="12" t="s">
        <v>3328</v>
      </c>
    </row>
    <row r="440" spans="1:8" x14ac:dyDescent="0.25">
      <c r="A440" s="1" t="s">
        <v>4341</v>
      </c>
      <c r="B440" s="1" t="s">
        <v>3176</v>
      </c>
      <c r="C440" s="1" t="s">
        <v>1096</v>
      </c>
      <c r="D440" s="12" t="s">
        <v>3976</v>
      </c>
      <c r="E440" s="1" t="s">
        <v>3634</v>
      </c>
      <c r="F440" s="12" t="s">
        <v>3222</v>
      </c>
      <c r="H440" s="1" t="s">
        <v>4365</v>
      </c>
    </row>
    <row r="441" spans="1:8" x14ac:dyDescent="0.25">
      <c r="A441" s="1" t="s">
        <v>4341</v>
      </c>
      <c r="B441" s="1" t="s">
        <v>3176</v>
      </c>
      <c r="C441" s="1" t="s">
        <v>24</v>
      </c>
      <c r="D441" s="12" t="s">
        <v>3976</v>
      </c>
      <c r="E441" s="1" t="s">
        <v>3635</v>
      </c>
      <c r="F441" s="12" t="s">
        <v>3403</v>
      </c>
    </row>
    <row r="442" spans="1:8" x14ac:dyDescent="0.25">
      <c r="A442" s="1" t="s">
        <v>4341</v>
      </c>
      <c r="B442" s="1" t="s">
        <v>3176</v>
      </c>
      <c r="C442" s="1" t="s">
        <v>916</v>
      </c>
      <c r="D442" s="12" t="s">
        <v>3977</v>
      </c>
      <c r="E442" s="1" t="s">
        <v>3631</v>
      </c>
      <c r="F442" s="12" t="s">
        <v>2883</v>
      </c>
      <c r="H442" s="1" t="s">
        <v>4417</v>
      </c>
    </row>
    <row r="443" spans="1:8" x14ac:dyDescent="0.25">
      <c r="A443" s="1" t="s">
        <v>4341</v>
      </c>
      <c r="B443" s="1" t="s">
        <v>3176</v>
      </c>
      <c r="C443" s="1" t="s">
        <v>916</v>
      </c>
      <c r="D443" s="12" t="s">
        <v>3977</v>
      </c>
      <c r="E443" s="1" t="s">
        <v>3636</v>
      </c>
      <c r="F443" s="12" t="s">
        <v>3637</v>
      </c>
      <c r="H443" s="1" t="s">
        <v>4417</v>
      </c>
    </row>
    <row r="444" spans="1:8" x14ac:dyDescent="0.25">
      <c r="A444" s="1" t="s">
        <v>4341</v>
      </c>
      <c r="B444" s="1" t="s">
        <v>3176</v>
      </c>
      <c r="C444" s="1" t="s">
        <v>916</v>
      </c>
      <c r="D444" s="12" t="s">
        <v>3977</v>
      </c>
      <c r="E444" s="1" t="s">
        <v>3636</v>
      </c>
      <c r="F444" s="12" t="s">
        <v>2852</v>
      </c>
      <c r="H444" s="1" t="s">
        <v>4417</v>
      </c>
    </row>
    <row r="445" spans="1:8" x14ac:dyDescent="0.25">
      <c r="A445" s="1" t="s">
        <v>4341</v>
      </c>
      <c r="B445" s="1" t="s">
        <v>3176</v>
      </c>
      <c r="C445" s="1" t="s">
        <v>3181</v>
      </c>
      <c r="D445" s="12" t="s">
        <v>4198</v>
      </c>
      <c r="E445" s="1" t="s">
        <v>3638</v>
      </c>
      <c r="F445" s="12" t="s">
        <v>3328</v>
      </c>
    </row>
    <row r="446" spans="1:8" x14ac:dyDescent="0.25">
      <c r="A446" s="1" t="s">
        <v>4341</v>
      </c>
      <c r="B446" s="1" t="s">
        <v>3176</v>
      </c>
      <c r="C446" s="1" t="s">
        <v>1108</v>
      </c>
      <c r="D446" s="12" t="s">
        <v>4025</v>
      </c>
      <c r="E446" s="1" t="s">
        <v>3639</v>
      </c>
      <c r="F446" s="12" t="s">
        <v>2894</v>
      </c>
      <c r="G446" s="9">
        <v>9773</v>
      </c>
    </row>
    <row r="447" spans="1:8" x14ac:dyDescent="0.25">
      <c r="A447" s="1" t="s">
        <v>4341</v>
      </c>
      <c r="B447" s="1" t="s">
        <v>3176</v>
      </c>
      <c r="C447" s="1" t="s">
        <v>1108</v>
      </c>
      <c r="D447" s="12" t="s">
        <v>4283</v>
      </c>
      <c r="E447" s="1" t="s">
        <v>3640</v>
      </c>
      <c r="F447" s="12" t="s">
        <v>2823</v>
      </c>
      <c r="H447" s="1" t="s">
        <v>4364</v>
      </c>
    </row>
    <row r="448" spans="1:8" x14ac:dyDescent="0.25">
      <c r="A448" s="1" t="s">
        <v>4341</v>
      </c>
      <c r="B448" s="1" t="s">
        <v>3176</v>
      </c>
      <c r="C448" s="1" t="s">
        <v>24</v>
      </c>
      <c r="D448" s="12" t="s">
        <v>3981</v>
      </c>
      <c r="E448" s="1" t="s">
        <v>3641</v>
      </c>
      <c r="F448" s="12" t="s">
        <v>2855</v>
      </c>
    </row>
    <row r="449" spans="1:8" x14ac:dyDescent="0.25">
      <c r="A449" s="1" t="s">
        <v>4341</v>
      </c>
      <c r="B449" s="1" t="s">
        <v>3176</v>
      </c>
      <c r="C449" s="1" t="s">
        <v>24</v>
      </c>
      <c r="D449" s="12" t="s">
        <v>3981</v>
      </c>
      <c r="E449" s="1" t="s">
        <v>3641</v>
      </c>
      <c r="F449" s="12" t="s">
        <v>2855</v>
      </c>
    </row>
    <row r="450" spans="1:8" x14ac:dyDescent="0.25">
      <c r="A450" s="1" t="s">
        <v>4341</v>
      </c>
      <c r="B450" s="1" t="s">
        <v>3176</v>
      </c>
      <c r="C450" s="1" t="s">
        <v>24</v>
      </c>
      <c r="D450" s="12" t="s">
        <v>3982</v>
      </c>
      <c r="E450" s="1" t="s">
        <v>3642</v>
      </c>
      <c r="F450" s="12" t="s">
        <v>2855</v>
      </c>
      <c r="H450" s="1" t="s">
        <v>4418</v>
      </c>
    </row>
    <row r="451" spans="1:8" x14ac:dyDescent="0.25">
      <c r="A451" s="1" t="s">
        <v>4341</v>
      </c>
      <c r="B451" s="1" t="s">
        <v>3176</v>
      </c>
      <c r="C451" s="1" t="s">
        <v>24</v>
      </c>
      <c r="D451" s="12" t="s">
        <v>3983</v>
      </c>
      <c r="E451" s="1" t="s">
        <v>3643</v>
      </c>
      <c r="F451" s="12" t="s">
        <v>2855</v>
      </c>
    </row>
    <row r="452" spans="1:8" x14ac:dyDescent="0.25">
      <c r="A452" s="1" t="s">
        <v>4341</v>
      </c>
      <c r="B452" s="1" t="s">
        <v>3176</v>
      </c>
      <c r="C452" s="1" t="s">
        <v>326</v>
      </c>
      <c r="D452" s="12" t="s">
        <v>4200</v>
      </c>
      <c r="E452" s="1" t="s">
        <v>3644</v>
      </c>
      <c r="F452" s="12" t="s">
        <v>2827</v>
      </c>
    </row>
    <row r="453" spans="1:8" x14ac:dyDescent="0.25">
      <c r="A453" s="1" t="s">
        <v>4341</v>
      </c>
      <c r="B453" s="1" t="s">
        <v>3176</v>
      </c>
      <c r="C453" s="1" t="s">
        <v>686</v>
      </c>
      <c r="D453" s="12" t="s">
        <v>4175</v>
      </c>
      <c r="E453" s="1" t="s">
        <v>3645</v>
      </c>
      <c r="F453" s="12" t="s">
        <v>3230</v>
      </c>
      <c r="H453" s="1" t="s">
        <v>4366</v>
      </c>
    </row>
    <row r="454" spans="1:8" x14ac:dyDescent="0.25">
      <c r="A454" s="1" t="s">
        <v>4341</v>
      </c>
      <c r="B454" s="1" t="s">
        <v>3176</v>
      </c>
      <c r="C454" s="1" t="s">
        <v>1282</v>
      </c>
      <c r="D454" s="12" t="s">
        <v>4284</v>
      </c>
      <c r="E454" s="1" t="s">
        <v>3646</v>
      </c>
      <c r="F454" s="12" t="s">
        <v>2894</v>
      </c>
      <c r="G454" s="9">
        <v>600</v>
      </c>
    </row>
    <row r="455" spans="1:8" x14ac:dyDescent="0.25">
      <c r="A455" s="1" t="s">
        <v>4341</v>
      </c>
      <c r="B455" s="1" t="s">
        <v>3176</v>
      </c>
      <c r="C455" s="1" t="s">
        <v>24</v>
      </c>
      <c r="D455" s="12" t="s">
        <v>3985</v>
      </c>
      <c r="E455" s="1" t="s">
        <v>3647</v>
      </c>
      <c r="F455" s="12" t="s">
        <v>2855</v>
      </c>
    </row>
    <row r="456" spans="1:8" x14ac:dyDescent="0.25">
      <c r="A456" s="1" t="s">
        <v>4341</v>
      </c>
      <c r="B456" s="1" t="s">
        <v>3176</v>
      </c>
      <c r="C456" s="1" t="s">
        <v>1282</v>
      </c>
      <c r="D456" s="12" t="s">
        <v>4285</v>
      </c>
      <c r="E456" s="1" t="s">
        <v>3648</v>
      </c>
      <c r="F456" s="12" t="s">
        <v>2894</v>
      </c>
    </row>
    <row r="457" spans="1:8" x14ac:dyDescent="0.25">
      <c r="A457" s="1" t="s">
        <v>4341</v>
      </c>
      <c r="B457" s="1" t="s">
        <v>3176</v>
      </c>
      <c r="C457" s="1" t="s">
        <v>916</v>
      </c>
      <c r="D457" s="12" t="s">
        <v>4097</v>
      </c>
      <c r="E457" s="1" t="s">
        <v>3649</v>
      </c>
      <c r="F457" s="12" t="s">
        <v>3013</v>
      </c>
      <c r="H457" s="1" t="s">
        <v>4385</v>
      </c>
    </row>
    <row r="458" spans="1:8" x14ac:dyDescent="0.25">
      <c r="A458" s="1" t="s">
        <v>4341</v>
      </c>
      <c r="B458" s="1" t="s">
        <v>3176</v>
      </c>
      <c r="C458" s="1" t="s">
        <v>916</v>
      </c>
      <c r="D458" s="12" t="s">
        <v>4286</v>
      </c>
      <c r="E458" s="1" t="s">
        <v>3650</v>
      </c>
      <c r="F458" s="12" t="s">
        <v>3013</v>
      </c>
      <c r="H458" s="1" t="s">
        <v>4376</v>
      </c>
    </row>
    <row r="459" spans="1:8" x14ac:dyDescent="0.25">
      <c r="A459" s="1" t="s">
        <v>4341</v>
      </c>
      <c r="B459" s="1" t="s">
        <v>3176</v>
      </c>
      <c r="C459" s="1" t="s">
        <v>1108</v>
      </c>
      <c r="D459" s="12" t="s">
        <v>4287</v>
      </c>
      <c r="E459" s="1" t="s">
        <v>3651</v>
      </c>
      <c r="F459" s="12" t="s">
        <v>3069</v>
      </c>
      <c r="H459" s="1" t="s">
        <v>4366</v>
      </c>
    </row>
    <row r="460" spans="1:8" x14ac:dyDescent="0.25">
      <c r="A460" s="1" t="s">
        <v>4341</v>
      </c>
      <c r="B460" s="1" t="s">
        <v>3176</v>
      </c>
      <c r="C460" s="1" t="s">
        <v>1108</v>
      </c>
      <c r="D460" s="12" t="s">
        <v>4287</v>
      </c>
      <c r="E460" s="1" t="s">
        <v>3651</v>
      </c>
      <c r="F460" s="12" t="s">
        <v>2895</v>
      </c>
      <c r="G460" s="9">
        <v>1161</v>
      </c>
    </row>
    <row r="461" spans="1:8" x14ac:dyDescent="0.25">
      <c r="A461" s="1" t="s">
        <v>4341</v>
      </c>
      <c r="B461" s="1" t="s">
        <v>3176</v>
      </c>
      <c r="C461" s="1" t="s">
        <v>1543</v>
      </c>
      <c r="D461" s="12" t="s">
        <v>3989</v>
      </c>
      <c r="E461" s="1" t="s">
        <v>3652</v>
      </c>
      <c r="F461" s="12" t="s">
        <v>2894</v>
      </c>
      <c r="G461" s="9">
        <v>2537</v>
      </c>
      <c r="H461" s="1" t="s">
        <v>4419</v>
      </c>
    </row>
    <row r="462" spans="1:8" x14ac:dyDescent="0.25">
      <c r="A462" s="1" t="s">
        <v>4341</v>
      </c>
      <c r="B462" s="1" t="s">
        <v>3176</v>
      </c>
      <c r="C462" s="1" t="s">
        <v>1655</v>
      </c>
      <c r="D462" s="12" t="s">
        <v>4288</v>
      </c>
      <c r="E462" s="1" t="s">
        <v>3653</v>
      </c>
      <c r="F462" s="12" t="s">
        <v>2968</v>
      </c>
    </row>
    <row r="463" spans="1:8" x14ac:dyDescent="0.25">
      <c r="A463" s="1" t="s">
        <v>4341</v>
      </c>
      <c r="B463" s="1" t="s">
        <v>3176</v>
      </c>
      <c r="C463" s="1" t="s">
        <v>1544</v>
      </c>
      <c r="D463" s="12" t="s">
        <v>3990</v>
      </c>
      <c r="E463" s="1" t="s">
        <v>3654</v>
      </c>
      <c r="F463" s="12" t="s">
        <v>2931</v>
      </c>
      <c r="H463" s="1" t="s">
        <v>4420</v>
      </c>
    </row>
    <row r="464" spans="1:8" x14ac:dyDescent="0.25">
      <c r="A464" s="1" t="s">
        <v>4341</v>
      </c>
      <c r="B464" s="1" t="s">
        <v>3176</v>
      </c>
      <c r="C464" s="1" t="s">
        <v>326</v>
      </c>
      <c r="D464" s="12" t="s">
        <v>4289</v>
      </c>
      <c r="E464" s="1" t="s">
        <v>3377</v>
      </c>
      <c r="F464" s="12" t="s">
        <v>2894</v>
      </c>
      <c r="G464" s="9">
        <v>1156</v>
      </c>
    </row>
    <row r="465" spans="1:8" x14ac:dyDescent="0.25">
      <c r="A465" s="1" t="s">
        <v>4341</v>
      </c>
      <c r="B465" s="1" t="s">
        <v>3176</v>
      </c>
      <c r="C465" s="1" t="s">
        <v>916</v>
      </c>
      <c r="D465" s="12" t="s">
        <v>4290</v>
      </c>
      <c r="E465" s="1" t="s">
        <v>3655</v>
      </c>
      <c r="F465" s="12" t="s">
        <v>2898</v>
      </c>
      <c r="H465" s="1" t="s">
        <v>4421</v>
      </c>
    </row>
    <row r="466" spans="1:8" x14ac:dyDescent="0.25">
      <c r="A466" s="1" t="s">
        <v>4341</v>
      </c>
      <c r="B466" s="1" t="s">
        <v>3176</v>
      </c>
      <c r="C466" s="1" t="s">
        <v>916</v>
      </c>
      <c r="D466" s="12" t="s">
        <v>3831</v>
      </c>
      <c r="E466" s="1" t="s">
        <v>3429</v>
      </c>
      <c r="F466" s="12" t="s">
        <v>2898</v>
      </c>
      <c r="H466" s="1" t="s">
        <v>4365</v>
      </c>
    </row>
    <row r="467" spans="1:8" x14ac:dyDescent="0.25">
      <c r="A467" s="1" t="s">
        <v>4341</v>
      </c>
      <c r="B467" s="1" t="s">
        <v>3176</v>
      </c>
      <c r="C467" s="1" t="s">
        <v>686</v>
      </c>
      <c r="D467" s="12" t="s">
        <v>3992</v>
      </c>
      <c r="E467" s="1" t="s">
        <v>3656</v>
      </c>
      <c r="F467" s="12" t="s">
        <v>2898</v>
      </c>
      <c r="H467" s="1" t="s">
        <v>4366</v>
      </c>
    </row>
    <row r="468" spans="1:8" x14ac:dyDescent="0.25">
      <c r="A468" s="1" t="s">
        <v>4341</v>
      </c>
      <c r="B468" s="1" t="s">
        <v>3176</v>
      </c>
      <c r="C468" s="1" t="s">
        <v>1108</v>
      </c>
      <c r="D468" s="12" t="s">
        <v>4291</v>
      </c>
      <c r="E468" s="1" t="s">
        <v>3657</v>
      </c>
      <c r="F468" s="12" t="s">
        <v>3065</v>
      </c>
      <c r="H468" s="1" t="s">
        <v>4366</v>
      </c>
    </row>
    <row r="469" spans="1:8" x14ac:dyDescent="0.25">
      <c r="A469" s="1" t="s">
        <v>4342</v>
      </c>
      <c r="B469" s="1" t="s">
        <v>3176</v>
      </c>
      <c r="C469" s="1" t="s">
        <v>715</v>
      </c>
      <c r="D469" s="12" t="s">
        <v>3994</v>
      </c>
      <c r="E469" s="1" t="s">
        <v>3661</v>
      </c>
      <c r="F469" s="12" t="s">
        <v>2017</v>
      </c>
      <c r="H469" s="1" t="s">
        <v>4366</v>
      </c>
    </row>
    <row r="470" spans="1:8" x14ac:dyDescent="0.25">
      <c r="A470" s="1" t="s">
        <v>4343</v>
      </c>
      <c r="B470" s="1" t="s">
        <v>3432</v>
      </c>
      <c r="C470" s="1" t="s">
        <v>566</v>
      </c>
      <c r="D470" s="12" t="s">
        <v>4292</v>
      </c>
      <c r="E470" s="1" t="s">
        <v>3662</v>
      </c>
      <c r="F470" s="23" t="s">
        <v>3663</v>
      </c>
      <c r="H470" s="1" t="s">
        <v>4366</v>
      </c>
    </row>
    <row r="471" spans="1:8" x14ac:dyDescent="0.25">
      <c r="A471" s="1" t="s">
        <v>4343</v>
      </c>
      <c r="B471" s="1" t="s">
        <v>3432</v>
      </c>
      <c r="C471" s="1" t="s">
        <v>566</v>
      </c>
      <c r="D471" s="12" t="s">
        <v>4292</v>
      </c>
      <c r="E471" s="1" t="s">
        <v>3662</v>
      </c>
      <c r="F471" s="23" t="s">
        <v>3446</v>
      </c>
      <c r="H471" s="1" t="s">
        <v>4366</v>
      </c>
    </row>
    <row r="472" spans="1:8" x14ac:dyDescent="0.25">
      <c r="A472" s="1" t="s">
        <v>4343</v>
      </c>
      <c r="B472" s="1" t="s">
        <v>3432</v>
      </c>
      <c r="C472" s="1" t="s">
        <v>566</v>
      </c>
      <c r="D472" s="12" t="s">
        <v>4293</v>
      </c>
      <c r="E472" s="1" t="s">
        <v>3664</v>
      </c>
      <c r="F472" s="23" t="s">
        <v>3665</v>
      </c>
      <c r="H472" s="1" t="s">
        <v>4369</v>
      </c>
    </row>
    <row r="473" spans="1:8" x14ac:dyDescent="0.25">
      <c r="A473" s="1" t="s">
        <v>4343</v>
      </c>
      <c r="B473" s="1" t="s">
        <v>3432</v>
      </c>
      <c r="C473" s="1" t="s">
        <v>566</v>
      </c>
      <c r="D473" s="12" t="s">
        <v>3749</v>
      </c>
      <c r="E473" s="1" t="s">
        <v>3666</v>
      </c>
      <c r="F473" s="23" t="s">
        <v>3029</v>
      </c>
      <c r="H473" s="1" t="s">
        <v>4422</v>
      </c>
    </row>
    <row r="474" spans="1:8" x14ac:dyDescent="0.25">
      <c r="A474" s="1" t="s">
        <v>4343</v>
      </c>
      <c r="B474" s="1" t="s">
        <v>3432</v>
      </c>
      <c r="C474" s="1" t="s">
        <v>1544</v>
      </c>
      <c r="D474" s="12" t="s">
        <v>3751</v>
      </c>
      <c r="E474" s="1" t="s">
        <v>3667</v>
      </c>
      <c r="F474" s="23" t="s">
        <v>2865</v>
      </c>
      <c r="H474" s="1" t="s">
        <v>4422</v>
      </c>
    </row>
    <row r="475" spans="1:8" x14ac:dyDescent="0.25">
      <c r="A475" s="1" t="s">
        <v>4343</v>
      </c>
      <c r="B475" s="1" t="s">
        <v>3432</v>
      </c>
      <c r="C475" s="1" t="s">
        <v>1513</v>
      </c>
      <c r="D475" s="12" t="s">
        <v>4214</v>
      </c>
      <c r="E475" s="1" t="s">
        <v>3486</v>
      </c>
      <c r="F475" s="23" t="s">
        <v>2813</v>
      </c>
      <c r="H475" s="1" t="s">
        <v>4400</v>
      </c>
    </row>
    <row r="476" spans="1:8" x14ac:dyDescent="0.25">
      <c r="A476" s="1" t="s">
        <v>4343</v>
      </c>
      <c r="B476" s="1" t="s">
        <v>3432</v>
      </c>
      <c r="C476" s="1" t="s">
        <v>1544</v>
      </c>
      <c r="D476" s="12" t="s">
        <v>4001</v>
      </c>
      <c r="E476" s="1" t="s">
        <v>3668</v>
      </c>
      <c r="F476" s="23" t="s">
        <v>2873</v>
      </c>
    </row>
    <row r="477" spans="1:8" x14ac:dyDescent="0.25">
      <c r="A477" s="1" t="s">
        <v>4343</v>
      </c>
      <c r="B477" s="1" t="s">
        <v>3432</v>
      </c>
      <c r="C477" s="1" t="s">
        <v>259</v>
      </c>
      <c r="D477" s="12" t="s">
        <v>4294</v>
      </c>
      <c r="E477" s="1" t="s">
        <v>3669</v>
      </c>
      <c r="F477" s="23" t="s">
        <v>3546</v>
      </c>
    </row>
    <row r="478" spans="1:8" x14ac:dyDescent="0.25">
      <c r="A478" s="1" t="s">
        <v>4343</v>
      </c>
      <c r="B478" s="1" t="s">
        <v>3432</v>
      </c>
      <c r="C478" s="1" t="s">
        <v>1399</v>
      </c>
      <c r="D478" s="12" t="s">
        <v>4295</v>
      </c>
      <c r="E478" s="1" t="s">
        <v>3670</v>
      </c>
      <c r="F478" s="23" t="s">
        <v>2843</v>
      </c>
      <c r="H478" s="1" t="s">
        <v>4366</v>
      </c>
    </row>
    <row r="479" spans="1:8" x14ac:dyDescent="0.25">
      <c r="A479" s="1" t="s">
        <v>4343</v>
      </c>
      <c r="B479" s="1" t="s">
        <v>3432</v>
      </c>
      <c r="C479" s="1" t="s">
        <v>1399</v>
      </c>
      <c r="D479" s="12" t="s">
        <v>4296</v>
      </c>
      <c r="E479" s="1" t="s">
        <v>3671</v>
      </c>
      <c r="F479" s="23" t="s">
        <v>2843</v>
      </c>
      <c r="H479" s="1" t="s">
        <v>4366</v>
      </c>
    </row>
    <row r="480" spans="1:8" x14ac:dyDescent="0.25">
      <c r="A480" s="1" t="s">
        <v>4343</v>
      </c>
      <c r="B480" s="1" t="s">
        <v>3432</v>
      </c>
      <c r="C480" s="1" t="s">
        <v>1513</v>
      </c>
      <c r="D480" s="12" t="s">
        <v>3808</v>
      </c>
      <c r="E480" s="1" t="s">
        <v>3536</v>
      </c>
      <c r="F480" s="23" t="s">
        <v>2813</v>
      </c>
      <c r="H480" s="1" t="s">
        <v>4423</v>
      </c>
    </row>
    <row r="481" spans="1:8" x14ac:dyDescent="0.25">
      <c r="A481" s="1" t="s">
        <v>4343</v>
      </c>
      <c r="B481" s="1" t="s">
        <v>3176</v>
      </c>
      <c r="C481" s="1" t="s">
        <v>47</v>
      </c>
      <c r="D481" s="12" t="s">
        <v>4197</v>
      </c>
      <c r="E481" s="1" t="s">
        <v>3452</v>
      </c>
      <c r="F481" s="23" t="s">
        <v>2968</v>
      </c>
    </row>
    <row r="482" spans="1:8" x14ac:dyDescent="0.25">
      <c r="A482" s="1" t="s">
        <v>4343</v>
      </c>
      <c r="B482" s="1" t="s">
        <v>3176</v>
      </c>
      <c r="C482" s="1" t="s">
        <v>47</v>
      </c>
      <c r="D482" s="12" t="s">
        <v>4297</v>
      </c>
      <c r="E482" s="1" t="s">
        <v>3672</v>
      </c>
      <c r="F482" s="23" t="s">
        <v>2968</v>
      </c>
    </row>
    <row r="483" spans="1:8" x14ac:dyDescent="0.25">
      <c r="A483" s="1" t="s">
        <v>4343</v>
      </c>
      <c r="B483" s="1" t="s">
        <v>3432</v>
      </c>
      <c r="C483" s="1" t="s">
        <v>1513</v>
      </c>
      <c r="D483" s="12" t="s">
        <v>4298</v>
      </c>
      <c r="E483" s="1" t="s">
        <v>3673</v>
      </c>
      <c r="F483" s="23" t="s">
        <v>2898</v>
      </c>
      <c r="H483" s="1" t="s">
        <v>4366</v>
      </c>
    </row>
    <row r="484" spans="1:8" x14ac:dyDescent="0.25">
      <c r="A484" s="1" t="s">
        <v>4343</v>
      </c>
      <c r="B484" s="1" t="s">
        <v>3432</v>
      </c>
      <c r="C484" s="1" t="s">
        <v>121</v>
      </c>
      <c r="D484" s="12" t="s">
        <v>3852</v>
      </c>
      <c r="E484" s="1" t="s">
        <v>3674</v>
      </c>
      <c r="F484" s="23" t="s">
        <v>2894</v>
      </c>
      <c r="H484" s="1" t="s">
        <v>4424</v>
      </c>
    </row>
    <row r="485" spans="1:8" x14ac:dyDescent="0.25">
      <c r="A485" s="1" t="s">
        <v>4343</v>
      </c>
      <c r="B485" s="1" t="s">
        <v>3432</v>
      </c>
      <c r="C485" s="1" t="s">
        <v>121</v>
      </c>
      <c r="D485" s="12" t="s">
        <v>4299</v>
      </c>
      <c r="E485" s="1" t="s">
        <v>3675</v>
      </c>
      <c r="F485" s="23" t="s">
        <v>2898</v>
      </c>
      <c r="H485" s="1" t="s">
        <v>4366</v>
      </c>
    </row>
    <row r="486" spans="1:8" x14ac:dyDescent="0.25">
      <c r="A486" s="1" t="s">
        <v>4343</v>
      </c>
      <c r="B486" s="1" t="s">
        <v>3432</v>
      </c>
      <c r="C486" s="1" t="s">
        <v>1000</v>
      </c>
      <c r="D486" s="12" t="s">
        <v>3845</v>
      </c>
      <c r="E486" s="1" t="s">
        <v>3406</v>
      </c>
      <c r="F486" s="23" t="s">
        <v>2898</v>
      </c>
      <c r="G486" s="9">
        <v>30</v>
      </c>
      <c r="H486" s="1" t="s">
        <v>4423</v>
      </c>
    </row>
    <row r="487" spans="1:8" x14ac:dyDescent="0.25">
      <c r="A487" s="1" t="s">
        <v>4343</v>
      </c>
      <c r="B487" s="1" t="s">
        <v>3432</v>
      </c>
      <c r="C487" s="1" t="s">
        <v>121</v>
      </c>
      <c r="D487" s="12" t="s">
        <v>4300</v>
      </c>
      <c r="E487" s="1" t="s">
        <v>3676</v>
      </c>
      <c r="F487" s="23" t="s">
        <v>2895</v>
      </c>
      <c r="H487" s="1" t="s">
        <v>4399</v>
      </c>
    </row>
    <row r="488" spans="1:8" x14ac:dyDescent="0.25">
      <c r="A488" s="1" t="s">
        <v>4343</v>
      </c>
      <c r="B488" s="1" t="s">
        <v>3176</v>
      </c>
      <c r="C488" s="1" t="s">
        <v>47</v>
      </c>
      <c r="D488" s="12" t="s">
        <v>4110</v>
      </c>
      <c r="E488" s="1" t="s">
        <v>3677</v>
      </c>
      <c r="F488" s="23" t="s">
        <v>3051</v>
      </c>
    </row>
    <row r="489" spans="1:8" x14ac:dyDescent="0.25">
      <c r="A489" s="1" t="s">
        <v>4344</v>
      </c>
      <c r="B489" s="1" t="s">
        <v>3176</v>
      </c>
      <c r="C489" s="1" t="s">
        <v>839</v>
      </c>
      <c r="D489" s="12" t="s">
        <v>4301</v>
      </c>
      <c r="E489" s="1" t="s">
        <v>3678</v>
      </c>
      <c r="F489" s="23" t="s">
        <v>2812</v>
      </c>
    </row>
    <row r="490" spans="1:8" x14ac:dyDescent="0.25">
      <c r="A490" s="1" t="s">
        <v>4344</v>
      </c>
      <c r="B490" s="1" t="s">
        <v>3176</v>
      </c>
      <c r="C490" s="1" t="s">
        <v>1248</v>
      </c>
      <c r="D490" s="12" t="s">
        <v>4302</v>
      </c>
      <c r="E490" s="1" t="s">
        <v>3679</v>
      </c>
      <c r="F490" s="23" t="s">
        <v>2903</v>
      </c>
    </row>
    <row r="491" spans="1:8" x14ac:dyDescent="0.25">
      <c r="A491" s="1" t="s">
        <v>4344</v>
      </c>
      <c r="B491" s="1" t="s">
        <v>3176</v>
      </c>
      <c r="C491" s="1" t="s">
        <v>814</v>
      </c>
      <c r="D491" s="12" t="s">
        <v>3744</v>
      </c>
      <c r="E491" s="1" t="s">
        <v>3680</v>
      </c>
      <c r="F491" s="23" t="s">
        <v>2862</v>
      </c>
    </row>
    <row r="492" spans="1:8" x14ac:dyDescent="0.25">
      <c r="A492" s="1" t="s">
        <v>4344</v>
      </c>
      <c r="B492" s="1" t="s">
        <v>3176</v>
      </c>
      <c r="C492" s="1" t="s">
        <v>1098</v>
      </c>
      <c r="D492" s="12" t="s">
        <v>3914</v>
      </c>
      <c r="E492" s="1" t="s">
        <v>3681</v>
      </c>
      <c r="F492" s="23" t="s">
        <v>2812</v>
      </c>
    </row>
    <row r="493" spans="1:8" x14ac:dyDescent="0.25">
      <c r="A493" s="1" t="s">
        <v>4344</v>
      </c>
      <c r="B493" s="1" t="s">
        <v>3176</v>
      </c>
      <c r="C493" s="1" t="s">
        <v>1513</v>
      </c>
      <c r="D493" s="12" t="s">
        <v>3764</v>
      </c>
      <c r="E493" s="1" t="s">
        <v>3682</v>
      </c>
      <c r="F493" s="23" t="s">
        <v>2813</v>
      </c>
      <c r="H493" s="1" t="s">
        <v>4366</v>
      </c>
    </row>
    <row r="494" spans="1:8" x14ac:dyDescent="0.25">
      <c r="A494" s="1" t="s">
        <v>4344</v>
      </c>
      <c r="B494" s="1" t="s">
        <v>3176</v>
      </c>
      <c r="C494" s="1" t="s">
        <v>1513</v>
      </c>
      <c r="D494" s="12" t="s">
        <v>4303</v>
      </c>
      <c r="E494" s="1" t="s">
        <v>3683</v>
      </c>
      <c r="F494" s="23" t="s">
        <v>2813</v>
      </c>
      <c r="H494" s="1" t="s">
        <v>4366</v>
      </c>
    </row>
    <row r="495" spans="1:8" x14ac:dyDescent="0.25">
      <c r="A495" s="1" t="s">
        <v>4344</v>
      </c>
      <c r="B495" s="1" t="s">
        <v>3176</v>
      </c>
      <c r="C495" s="1" t="s">
        <v>1242</v>
      </c>
      <c r="D495" s="12" t="s">
        <v>4304</v>
      </c>
      <c r="E495" s="1" t="s">
        <v>3684</v>
      </c>
      <c r="F495" s="23" t="s">
        <v>2831</v>
      </c>
    </row>
    <row r="496" spans="1:8" x14ac:dyDescent="0.25">
      <c r="A496" s="1" t="s">
        <v>4344</v>
      </c>
      <c r="B496" s="1" t="s">
        <v>3176</v>
      </c>
      <c r="C496" s="1" t="s">
        <v>1216</v>
      </c>
      <c r="D496" s="12" t="s">
        <v>4304</v>
      </c>
      <c r="E496" s="1" t="s">
        <v>3685</v>
      </c>
      <c r="F496" s="23" t="s">
        <v>2823</v>
      </c>
    </row>
    <row r="497" spans="1:8" x14ac:dyDescent="0.25">
      <c r="A497" s="1" t="s">
        <v>4344</v>
      </c>
      <c r="B497" s="1" t="s">
        <v>3176</v>
      </c>
      <c r="C497" s="1" t="s">
        <v>1438</v>
      </c>
      <c r="D497" s="12" t="s">
        <v>4305</v>
      </c>
      <c r="E497" s="1" t="s">
        <v>3686</v>
      </c>
      <c r="F497" s="23" t="s">
        <v>2812</v>
      </c>
    </row>
    <row r="498" spans="1:8" x14ac:dyDescent="0.25">
      <c r="A498" s="1" t="s">
        <v>4344</v>
      </c>
      <c r="B498" s="1" t="s">
        <v>3176</v>
      </c>
      <c r="C498" s="1" t="s">
        <v>1216</v>
      </c>
      <c r="D498" s="12" t="s">
        <v>4306</v>
      </c>
      <c r="E498" s="1" t="s">
        <v>3687</v>
      </c>
      <c r="F498" s="23" t="s">
        <v>2823</v>
      </c>
    </row>
    <row r="499" spans="1:8" x14ac:dyDescent="0.25">
      <c r="A499" s="1" t="s">
        <v>4344</v>
      </c>
      <c r="B499" s="1" t="s">
        <v>3176</v>
      </c>
      <c r="C499" s="1" t="s">
        <v>1216</v>
      </c>
      <c r="D499" s="12" t="s">
        <v>4307</v>
      </c>
      <c r="E499" s="1" t="s">
        <v>3688</v>
      </c>
      <c r="F499" s="23" t="s">
        <v>2895</v>
      </c>
    </row>
    <row r="500" spans="1:8" x14ac:dyDescent="0.25">
      <c r="A500" s="1" t="s">
        <v>4344</v>
      </c>
      <c r="B500" s="1" t="s">
        <v>3176</v>
      </c>
      <c r="C500" s="1" t="s">
        <v>1513</v>
      </c>
      <c r="D500" s="12" t="s">
        <v>4014</v>
      </c>
      <c r="E500" s="1" t="s">
        <v>3689</v>
      </c>
      <c r="F500" s="23" t="s">
        <v>3187</v>
      </c>
      <c r="H500" s="1" t="s">
        <v>4425</v>
      </c>
    </row>
    <row r="501" spans="1:8" x14ac:dyDescent="0.25">
      <c r="A501" s="1" t="s">
        <v>4344</v>
      </c>
      <c r="B501" s="1" t="s">
        <v>3176</v>
      </c>
      <c r="C501" s="1" t="s">
        <v>1242</v>
      </c>
      <c r="D501" s="12" t="s">
        <v>3733</v>
      </c>
      <c r="E501" s="1" t="s">
        <v>3690</v>
      </c>
      <c r="F501" s="23" t="s">
        <v>2856</v>
      </c>
      <c r="H501" s="1" t="s">
        <v>4363</v>
      </c>
    </row>
    <row r="502" spans="1:8" x14ac:dyDescent="0.25">
      <c r="A502" s="1" t="s">
        <v>4344</v>
      </c>
      <c r="B502" s="1" t="s">
        <v>3176</v>
      </c>
      <c r="C502" s="1" t="s">
        <v>1216</v>
      </c>
      <c r="D502" s="12" t="s">
        <v>4308</v>
      </c>
      <c r="E502" s="1" t="s">
        <v>3691</v>
      </c>
      <c r="F502" s="23" t="s">
        <v>2823</v>
      </c>
      <c r="H502" s="1" t="s">
        <v>4379</v>
      </c>
    </row>
    <row r="503" spans="1:8" x14ac:dyDescent="0.25">
      <c r="A503" s="1" t="s">
        <v>4344</v>
      </c>
      <c r="B503" s="1" t="s">
        <v>3176</v>
      </c>
      <c r="C503" s="1" t="s">
        <v>1216</v>
      </c>
      <c r="D503" s="12" t="s">
        <v>3777</v>
      </c>
      <c r="E503" s="1" t="s">
        <v>3247</v>
      </c>
      <c r="F503" s="23" t="s">
        <v>2895</v>
      </c>
      <c r="G503" s="9">
        <v>800</v>
      </c>
    </row>
    <row r="504" spans="1:8" x14ac:dyDescent="0.25">
      <c r="A504" s="1" t="s">
        <v>4344</v>
      </c>
      <c r="B504" s="1" t="s">
        <v>3176</v>
      </c>
      <c r="C504" s="1" t="s">
        <v>326</v>
      </c>
      <c r="D504" s="12" t="s">
        <v>4309</v>
      </c>
      <c r="E504" s="1" t="s">
        <v>3313</v>
      </c>
      <c r="F504" s="23" t="s">
        <v>2827</v>
      </c>
    </row>
    <row r="505" spans="1:8" x14ac:dyDescent="0.25">
      <c r="A505" s="1" t="s">
        <v>4344</v>
      </c>
      <c r="B505" s="1" t="s">
        <v>3176</v>
      </c>
      <c r="C505" s="1" t="s">
        <v>326</v>
      </c>
      <c r="D505" s="12" t="s">
        <v>4309</v>
      </c>
      <c r="E505" s="1" t="s">
        <v>3313</v>
      </c>
      <c r="F505" s="23" t="s">
        <v>2827</v>
      </c>
    </row>
    <row r="506" spans="1:8" x14ac:dyDescent="0.25">
      <c r="A506" s="1" t="s">
        <v>4344</v>
      </c>
      <c r="B506" s="1" t="s">
        <v>3176</v>
      </c>
      <c r="C506" s="1" t="s">
        <v>185</v>
      </c>
      <c r="D506" s="12" t="s">
        <v>3781</v>
      </c>
      <c r="E506" s="1" t="s">
        <v>3692</v>
      </c>
      <c r="F506" s="23" t="s">
        <v>2902</v>
      </c>
    </row>
    <row r="507" spans="1:8" x14ac:dyDescent="0.25">
      <c r="A507" s="1" t="s">
        <v>4344</v>
      </c>
      <c r="B507" s="1" t="s">
        <v>3176</v>
      </c>
      <c r="C507" s="1" t="s">
        <v>1242</v>
      </c>
      <c r="D507" s="12" t="s">
        <v>3903</v>
      </c>
      <c r="E507" s="1" t="s">
        <v>3393</v>
      </c>
      <c r="F507" s="23" t="s">
        <v>2856</v>
      </c>
      <c r="H507" s="1" t="s">
        <v>4366</v>
      </c>
    </row>
    <row r="508" spans="1:8" x14ac:dyDescent="0.25">
      <c r="A508" s="1" t="s">
        <v>4344</v>
      </c>
      <c r="B508" s="1" t="s">
        <v>3176</v>
      </c>
      <c r="C508" s="1" t="s">
        <v>1216</v>
      </c>
      <c r="D508" s="12" t="s">
        <v>3904</v>
      </c>
      <c r="E508" s="1" t="s">
        <v>3693</v>
      </c>
      <c r="F508" s="23" t="s">
        <v>2833</v>
      </c>
      <c r="G508" s="9">
        <v>60</v>
      </c>
    </row>
    <row r="509" spans="1:8" x14ac:dyDescent="0.25">
      <c r="A509" s="1" t="s">
        <v>4344</v>
      </c>
      <c r="B509" s="1" t="s">
        <v>3176</v>
      </c>
      <c r="C509" s="1" t="s">
        <v>326</v>
      </c>
      <c r="D509" s="12" t="s">
        <v>4310</v>
      </c>
      <c r="E509" s="1" t="s">
        <v>3694</v>
      </c>
      <c r="F509" s="23" t="s">
        <v>2827</v>
      </c>
    </row>
    <row r="510" spans="1:8" x14ac:dyDescent="0.25">
      <c r="A510" s="1" t="s">
        <v>4344</v>
      </c>
      <c r="B510" s="1" t="s">
        <v>3176</v>
      </c>
      <c r="C510" s="1" t="s">
        <v>451</v>
      </c>
      <c r="D510" s="12" t="s">
        <v>4311</v>
      </c>
      <c r="E510" s="1" t="s">
        <v>3695</v>
      </c>
      <c r="F510" s="23" t="s">
        <v>2812</v>
      </c>
    </row>
    <row r="511" spans="1:8" x14ac:dyDescent="0.25">
      <c r="A511" s="1" t="s">
        <v>4344</v>
      </c>
      <c r="B511" s="1" t="s">
        <v>3176</v>
      </c>
      <c r="C511" s="1" t="s">
        <v>1513</v>
      </c>
      <c r="D511" s="12" t="s">
        <v>3814</v>
      </c>
      <c r="E511" s="1" t="s">
        <v>3696</v>
      </c>
      <c r="F511" s="23" t="s">
        <v>2813</v>
      </c>
    </row>
    <row r="512" spans="1:8" x14ac:dyDescent="0.25">
      <c r="A512" s="1" t="s">
        <v>4344</v>
      </c>
      <c r="B512" s="1" t="s">
        <v>3176</v>
      </c>
      <c r="C512" s="1" t="s">
        <v>1242</v>
      </c>
      <c r="D512" s="12" t="s">
        <v>3818</v>
      </c>
      <c r="E512" s="1" t="s">
        <v>3697</v>
      </c>
      <c r="F512" s="23" t="s">
        <v>2890</v>
      </c>
      <c r="H512" s="1" t="s">
        <v>4426</v>
      </c>
    </row>
    <row r="513" spans="1:8" x14ac:dyDescent="0.25">
      <c r="A513" s="1" t="s">
        <v>4344</v>
      </c>
      <c r="B513" s="1" t="s">
        <v>3176</v>
      </c>
      <c r="C513" s="1" t="s">
        <v>1242</v>
      </c>
      <c r="D513" s="12" t="s">
        <v>4135</v>
      </c>
      <c r="E513" s="1" t="s">
        <v>3698</v>
      </c>
      <c r="F513" s="23" t="s">
        <v>2890</v>
      </c>
    </row>
    <row r="514" spans="1:8" x14ac:dyDescent="0.25">
      <c r="A514" s="1" t="s">
        <v>4344</v>
      </c>
      <c r="B514" s="1" t="s">
        <v>3176</v>
      </c>
      <c r="C514" s="1" t="s">
        <v>1242</v>
      </c>
      <c r="D514" s="12" t="s">
        <v>3821</v>
      </c>
      <c r="E514" s="1" t="s">
        <v>3335</v>
      </c>
      <c r="F514" s="23" t="s">
        <v>2856</v>
      </c>
      <c r="H514" s="1" t="s">
        <v>4366</v>
      </c>
    </row>
    <row r="515" spans="1:8" x14ac:dyDescent="0.25">
      <c r="A515" s="1" t="s">
        <v>4344</v>
      </c>
      <c r="B515" s="1" t="s">
        <v>3176</v>
      </c>
      <c r="C515" s="1" t="s">
        <v>326</v>
      </c>
      <c r="D515" s="12" t="s">
        <v>4312</v>
      </c>
      <c r="E515" s="1" t="s">
        <v>3699</v>
      </c>
      <c r="F515" s="23" t="s">
        <v>2988</v>
      </c>
    </row>
    <row r="516" spans="1:8" x14ac:dyDescent="0.25">
      <c r="A516" s="1" t="s">
        <v>4344</v>
      </c>
      <c r="B516" s="1" t="s">
        <v>3176</v>
      </c>
      <c r="C516" s="1" t="s">
        <v>1242</v>
      </c>
      <c r="D516" s="12" t="s">
        <v>4170</v>
      </c>
      <c r="E516" s="1" t="s">
        <v>3397</v>
      </c>
      <c r="F516" s="23" t="s">
        <v>2856</v>
      </c>
      <c r="H516" s="1" t="s">
        <v>4363</v>
      </c>
    </row>
    <row r="517" spans="1:8" x14ac:dyDescent="0.25">
      <c r="A517" s="1" t="s">
        <v>4344</v>
      </c>
      <c r="B517" s="1" t="s">
        <v>3176</v>
      </c>
      <c r="C517" s="1" t="s">
        <v>1242</v>
      </c>
      <c r="D517" s="12" t="s">
        <v>4313</v>
      </c>
      <c r="E517" s="1" t="s">
        <v>3700</v>
      </c>
      <c r="F517" s="23" t="s">
        <v>2890</v>
      </c>
      <c r="H517" s="1" t="s">
        <v>4366</v>
      </c>
    </row>
    <row r="518" spans="1:8" x14ac:dyDescent="0.25">
      <c r="A518" s="1" t="s">
        <v>4344</v>
      </c>
      <c r="B518" s="1" t="s">
        <v>3176</v>
      </c>
      <c r="C518" s="1" t="s">
        <v>1438</v>
      </c>
      <c r="D518" s="12" t="s">
        <v>4089</v>
      </c>
      <c r="E518" s="1" t="s">
        <v>3257</v>
      </c>
      <c r="F518" s="23" t="s">
        <v>2812</v>
      </c>
    </row>
    <row r="519" spans="1:8" x14ac:dyDescent="0.25">
      <c r="A519" s="1" t="s">
        <v>4344</v>
      </c>
      <c r="B519" s="1" t="s">
        <v>3176</v>
      </c>
      <c r="C519" s="1" t="s">
        <v>1242</v>
      </c>
      <c r="D519" s="12" t="s">
        <v>4314</v>
      </c>
      <c r="E519" s="1" t="s">
        <v>3701</v>
      </c>
      <c r="F519" s="23" t="s">
        <v>2890</v>
      </c>
      <c r="H519" s="1" t="s">
        <v>4427</v>
      </c>
    </row>
    <row r="520" spans="1:8" x14ac:dyDescent="0.25">
      <c r="A520" s="1" t="s">
        <v>4344</v>
      </c>
      <c r="B520" s="1" t="s">
        <v>3176</v>
      </c>
      <c r="C520" s="1" t="s">
        <v>326</v>
      </c>
      <c r="D520" s="12" t="s">
        <v>4141</v>
      </c>
      <c r="E520" s="1" t="s">
        <v>3702</v>
      </c>
      <c r="F520" s="23" t="s">
        <v>2988</v>
      </c>
    </row>
    <row r="521" spans="1:8" x14ac:dyDescent="0.25">
      <c r="A521" s="1" t="s">
        <v>4344</v>
      </c>
      <c r="B521" s="1" t="s">
        <v>3176</v>
      </c>
      <c r="C521" s="1" t="s">
        <v>121</v>
      </c>
      <c r="D521" s="12" t="s">
        <v>4315</v>
      </c>
      <c r="E521" s="1" t="s">
        <v>3703</v>
      </c>
      <c r="F521" s="23" t="s">
        <v>2880</v>
      </c>
      <c r="H521" s="1" t="s">
        <v>4416</v>
      </c>
    </row>
    <row r="522" spans="1:8" x14ac:dyDescent="0.25">
      <c r="A522" s="1" t="s">
        <v>4344</v>
      </c>
      <c r="B522" s="1" t="s">
        <v>3176</v>
      </c>
      <c r="C522" s="1" t="s">
        <v>1242</v>
      </c>
      <c r="D522" s="12" t="s">
        <v>4316</v>
      </c>
      <c r="E522" s="1" t="s">
        <v>3704</v>
      </c>
      <c r="F522" s="23" t="s">
        <v>2890</v>
      </c>
      <c r="H522" s="1" t="s">
        <v>4366</v>
      </c>
    </row>
    <row r="523" spans="1:8" x14ac:dyDescent="0.25">
      <c r="A523" s="1" t="s">
        <v>4344</v>
      </c>
      <c r="B523" s="1" t="s">
        <v>3176</v>
      </c>
      <c r="C523" s="1" t="s">
        <v>1098</v>
      </c>
      <c r="D523" s="12" t="s">
        <v>3982</v>
      </c>
      <c r="E523" s="1" t="s">
        <v>3705</v>
      </c>
      <c r="F523" s="23" t="s">
        <v>2895</v>
      </c>
    </row>
    <row r="524" spans="1:8" x14ac:dyDescent="0.25">
      <c r="A524" s="1" t="s">
        <v>4344</v>
      </c>
      <c r="B524" s="1" t="s">
        <v>3176</v>
      </c>
      <c r="C524" s="1" t="s">
        <v>1242</v>
      </c>
      <c r="D524" s="12" t="s">
        <v>3906</v>
      </c>
      <c r="E524" s="1" t="s">
        <v>3511</v>
      </c>
      <c r="F524" s="23" t="s">
        <v>2856</v>
      </c>
      <c r="H524" s="1" t="s">
        <v>4366</v>
      </c>
    </row>
    <row r="525" spans="1:8" x14ac:dyDescent="0.25">
      <c r="A525" s="1" t="s">
        <v>4344</v>
      </c>
      <c r="B525" s="1" t="s">
        <v>3176</v>
      </c>
      <c r="C525" s="1" t="s">
        <v>185</v>
      </c>
      <c r="D525" s="12" t="s">
        <v>4201</v>
      </c>
      <c r="E525" s="1" t="s">
        <v>3354</v>
      </c>
      <c r="F525" s="12" t="s">
        <v>3222</v>
      </c>
    </row>
    <row r="526" spans="1:8" x14ac:dyDescent="0.25">
      <c r="A526" s="1" t="s">
        <v>4344</v>
      </c>
      <c r="B526" s="1" t="s">
        <v>3176</v>
      </c>
      <c r="C526" s="1" t="s">
        <v>1216</v>
      </c>
      <c r="D526" s="12" t="s">
        <v>4317</v>
      </c>
      <c r="E526" s="1" t="s">
        <v>3706</v>
      </c>
      <c r="F526" s="23" t="s">
        <v>2823</v>
      </c>
    </row>
    <row r="527" spans="1:8" x14ac:dyDescent="0.25">
      <c r="A527" s="1" t="s">
        <v>4344</v>
      </c>
      <c r="B527" s="1" t="s">
        <v>3176</v>
      </c>
      <c r="C527" s="1" t="s">
        <v>1216</v>
      </c>
      <c r="D527" s="12" t="s">
        <v>4029</v>
      </c>
      <c r="E527" s="1" t="s">
        <v>3707</v>
      </c>
      <c r="F527" s="23" t="s">
        <v>2894</v>
      </c>
      <c r="G527" s="9">
        <v>640</v>
      </c>
    </row>
    <row r="528" spans="1:8" x14ac:dyDescent="0.25">
      <c r="A528" s="1" t="s">
        <v>4344</v>
      </c>
      <c r="B528" s="1" t="s">
        <v>3176</v>
      </c>
      <c r="C528" s="1" t="s">
        <v>592</v>
      </c>
      <c r="D528" s="12" t="s">
        <v>4031</v>
      </c>
      <c r="E528" s="1" t="s">
        <v>3708</v>
      </c>
      <c r="F528" s="23" t="s">
        <v>2994</v>
      </c>
    </row>
    <row r="529" spans="1:8" x14ac:dyDescent="0.25">
      <c r="A529" s="1" t="s">
        <v>4344</v>
      </c>
      <c r="B529" s="1" t="s">
        <v>3176</v>
      </c>
      <c r="C529" s="1" t="s">
        <v>1216</v>
      </c>
      <c r="D529" s="12" t="s">
        <v>4032</v>
      </c>
      <c r="E529" s="1" t="s">
        <v>3709</v>
      </c>
      <c r="F529" s="23" t="s">
        <v>2895</v>
      </c>
      <c r="G529" s="9">
        <v>862</v>
      </c>
    </row>
    <row r="530" spans="1:8" x14ac:dyDescent="0.25">
      <c r="A530" s="1" t="s">
        <v>4344</v>
      </c>
      <c r="B530" s="1" t="s">
        <v>3176</v>
      </c>
      <c r="C530" s="1" t="s">
        <v>185</v>
      </c>
      <c r="D530" s="12" t="s">
        <v>4096</v>
      </c>
      <c r="E530" s="1" t="s">
        <v>3269</v>
      </c>
      <c r="F530" s="23" t="s">
        <v>2898</v>
      </c>
      <c r="G530" s="9">
        <v>853</v>
      </c>
    </row>
    <row r="531" spans="1:8" x14ac:dyDescent="0.25">
      <c r="A531" s="1" t="s">
        <v>4344</v>
      </c>
      <c r="B531" s="1" t="s">
        <v>3176</v>
      </c>
      <c r="C531" s="1" t="s">
        <v>326</v>
      </c>
      <c r="D531" s="12" t="s">
        <v>4318</v>
      </c>
      <c r="E531" s="1" t="s">
        <v>3366</v>
      </c>
      <c r="F531" s="23" t="s">
        <v>2988</v>
      </c>
    </row>
    <row r="532" spans="1:8" x14ac:dyDescent="0.25">
      <c r="A532" s="1" t="s">
        <v>4344</v>
      </c>
      <c r="B532" s="1" t="s">
        <v>3176</v>
      </c>
      <c r="C532" s="1" t="s">
        <v>326</v>
      </c>
      <c r="D532" s="12" t="s">
        <v>3825</v>
      </c>
      <c r="E532" s="1" t="s">
        <v>3710</v>
      </c>
      <c r="F532" s="23" t="s">
        <v>2988</v>
      </c>
    </row>
    <row r="533" spans="1:8" x14ac:dyDescent="0.25">
      <c r="A533" s="1" t="s">
        <v>4344</v>
      </c>
      <c r="B533" s="1" t="s">
        <v>3176</v>
      </c>
      <c r="C533" s="1" t="s">
        <v>185</v>
      </c>
      <c r="D533" s="12" t="s">
        <v>3986</v>
      </c>
      <c r="E533" s="1" t="s">
        <v>3366</v>
      </c>
      <c r="F533" s="23" t="s">
        <v>2895</v>
      </c>
      <c r="G533" s="9">
        <v>1500</v>
      </c>
    </row>
    <row r="534" spans="1:8" x14ac:dyDescent="0.25">
      <c r="A534" s="1" t="s">
        <v>4344</v>
      </c>
      <c r="B534" s="1" t="s">
        <v>3176</v>
      </c>
      <c r="C534" s="1" t="s">
        <v>326</v>
      </c>
      <c r="D534" s="12" t="s">
        <v>4035</v>
      </c>
      <c r="E534" s="1" t="s">
        <v>3711</v>
      </c>
      <c r="F534" s="23" t="s">
        <v>2894</v>
      </c>
    </row>
    <row r="535" spans="1:8" x14ac:dyDescent="0.25">
      <c r="A535" s="1" t="s">
        <v>4344</v>
      </c>
      <c r="B535" s="1" t="s">
        <v>3176</v>
      </c>
      <c r="C535" s="1" t="s">
        <v>185</v>
      </c>
      <c r="D535" s="12" t="s">
        <v>4035</v>
      </c>
      <c r="E535" s="1" t="s">
        <v>3712</v>
      </c>
      <c r="F535" s="12" t="s">
        <v>2898</v>
      </c>
      <c r="G535" s="9">
        <v>22</v>
      </c>
    </row>
    <row r="536" spans="1:8" x14ac:dyDescent="0.25">
      <c r="A536" s="1" t="s">
        <v>4344</v>
      </c>
      <c r="B536" s="1" t="s">
        <v>3176</v>
      </c>
      <c r="C536" s="1" t="s">
        <v>185</v>
      </c>
      <c r="D536" s="12" t="s">
        <v>4101</v>
      </c>
      <c r="E536" s="1" t="s">
        <v>3276</v>
      </c>
      <c r="F536" s="12" t="s">
        <v>2898</v>
      </c>
      <c r="G536" s="9">
        <v>5762</v>
      </c>
    </row>
    <row r="537" spans="1:8" x14ac:dyDescent="0.25">
      <c r="A537" s="1" t="s">
        <v>4344</v>
      </c>
      <c r="B537" s="1" t="s">
        <v>3176</v>
      </c>
      <c r="C537" s="1" t="s">
        <v>185</v>
      </c>
      <c r="D537" s="12" t="s">
        <v>4319</v>
      </c>
      <c r="E537" s="1" t="s">
        <v>3713</v>
      </c>
      <c r="F537" s="12" t="s">
        <v>2894</v>
      </c>
      <c r="G537" s="9">
        <v>1400</v>
      </c>
    </row>
    <row r="538" spans="1:8" x14ac:dyDescent="0.25">
      <c r="A538" s="1" t="s">
        <v>4344</v>
      </c>
      <c r="B538" s="1" t="s">
        <v>3176</v>
      </c>
      <c r="C538" s="1" t="s">
        <v>1242</v>
      </c>
      <c r="D538" s="12" t="s">
        <v>4036</v>
      </c>
      <c r="E538" s="1" t="s">
        <v>3714</v>
      </c>
      <c r="F538" s="12" t="s">
        <v>2894</v>
      </c>
      <c r="G538" s="9">
        <v>2503</v>
      </c>
    </row>
    <row r="539" spans="1:8" x14ac:dyDescent="0.25">
      <c r="A539" s="1" t="s">
        <v>4344</v>
      </c>
      <c r="B539" s="1" t="s">
        <v>3176</v>
      </c>
      <c r="C539" s="1" t="s">
        <v>185</v>
      </c>
      <c r="D539" s="12" t="s">
        <v>3794</v>
      </c>
      <c r="E539" s="1" t="s">
        <v>3277</v>
      </c>
      <c r="F539" s="12" t="s">
        <v>2895</v>
      </c>
      <c r="G539" s="9">
        <v>357</v>
      </c>
    </row>
    <row r="540" spans="1:8" x14ac:dyDescent="0.25">
      <c r="A540" s="1" t="s">
        <v>4344</v>
      </c>
      <c r="B540" s="1" t="s">
        <v>3176</v>
      </c>
      <c r="C540" s="1" t="s">
        <v>1248</v>
      </c>
      <c r="D540" s="12" t="s">
        <v>4320</v>
      </c>
      <c r="E540" s="1" t="s">
        <v>3715</v>
      </c>
      <c r="F540" s="12" t="s">
        <v>2894</v>
      </c>
    </row>
    <row r="541" spans="1:8" x14ac:dyDescent="0.25">
      <c r="A541" s="1" t="s">
        <v>4344</v>
      </c>
      <c r="B541" s="1" t="s">
        <v>3176</v>
      </c>
      <c r="C541" s="1" t="s">
        <v>1242</v>
      </c>
      <c r="D541" s="12" t="s">
        <v>4321</v>
      </c>
      <c r="E541" s="1" t="s">
        <v>3716</v>
      </c>
      <c r="F541" s="12" t="s">
        <v>2894</v>
      </c>
      <c r="G541" s="9">
        <v>14250</v>
      </c>
    </row>
    <row r="542" spans="1:8" x14ac:dyDescent="0.25">
      <c r="A542" s="1" t="s">
        <v>4344</v>
      </c>
      <c r="B542" s="1" t="s">
        <v>3176</v>
      </c>
      <c r="C542" s="1" t="s">
        <v>1242</v>
      </c>
      <c r="D542" s="12" t="s">
        <v>4158</v>
      </c>
      <c r="E542" s="1" t="s">
        <v>3371</v>
      </c>
      <c r="F542" s="12" t="s">
        <v>2898</v>
      </c>
      <c r="H542" s="1" t="s">
        <v>4363</v>
      </c>
    </row>
    <row r="543" spans="1:8" x14ac:dyDescent="0.25">
      <c r="A543" s="1" t="s">
        <v>4344</v>
      </c>
      <c r="B543" s="1" t="s">
        <v>3176</v>
      </c>
      <c r="C543" s="1" t="s">
        <v>185</v>
      </c>
      <c r="D543" s="12" t="s">
        <v>3870</v>
      </c>
      <c r="E543" s="1" t="s">
        <v>3717</v>
      </c>
      <c r="F543" s="12" t="s">
        <v>2894</v>
      </c>
      <c r="G543" s="9">
        <v>2800</v>
      </c>
    </row>
    <row r="544" spans="1:8" x14ac:dyDescent="0.25">
      <c r="A544" s="1" t="s">
        <v>4344</v>
      </c>
      <c r="B544" s="1" t="s">
        <v>3176</v>
      </c>
      <c r="C544" s="1" t="s">
        <v>1436</v>
      </c>
      <c r="D544" s="12" t="s">
        <v>4322</v>
      </c>
      <c r="E544" s="1" t="s">
        <v>3718</v>
      </c>
      <c r="F544" s="12" t="s">
        <v>2812</v>
      </c>
    </row>
    <row r="545" spans="1:8" x14ac:dyDescent="0.25">
      <c r="A545" s="1" t="s">
        <v>4344</v>
      </c>
      <c r="B545" s="1" t="s">
        <v>3176</v>
      </c>
      <c r="C545" s="1" t="s">
        <v>326</v>
      </c>
      <c r="D545" s="12" t="s">
        <v>4162</v>
      </c>
      <c r="E545" s="1" t="s">
        <v>3376</v>
      </c>
      <c r="F545" s="12" t="s">
        <v>2894</v>
      </c>
      <c r="G545" s="9">
        <v>900</v>
      </c>
    </row>
    <row r="546" spans="1:8" x14ac:dyDescent="0.25">
      <c r="A546" s="1" t="s">
        <v>4344</v>
      </c>
      <c r="B546" s="1" t="s">
        <v>3176</v>
      </c>
      <c r="C546" s="1" t="s">
        <v>1242</v>
      </c>
      <c r="D546" s="12" t="s">
        <v>3796</v>
      </c>
      <c r="E546" s="1" t="s">
        <v>3377</v>
      </c>
      <c r="F546" s="12" t="s">
        <v>2894</v>
      </c>
      <c r="G546" s="9">
        <v>2500</v>
      </c>
      <c r="H546" s="1" t="s">
        <v>4366</v>
      </c>
    </row>
    <row r="547" spans="1:8" x14ac:dyDescent="0.25">
      <c r="A547" s="1" t="s">
        <v>4344</v>
      </c>
      <c r="B547" s="1" t="s">
        <v>3176</v>
      </c>
      <c r="C547" s="1" t="s">
        <v>1242</v>
      </c>
      <c r="D547" s="12" t="s">
        <v>3798</v>
      </c>
      <c r="E547" s="1" t="s">
        <v>3719</v>
      </c>
      <c r="F547" s="12" t="s">
        <v>2894</v>
      </c>
      <c r="G547" s="9">
        <v>5000</v>
      </c>
      <c r="H547" s="1" t="s">
        <v>4366</v>
      </c>
    </row>
    <row r="548" spans="1:8" x14ac:dyDescent="0.25">
      <c r="A548" s="1" t="s">
        <v>4344</v>
      </c>
      <c r="B548" s="1" t="s">
        <v>3176</v>
      </c>
      <c r="C548" s="1" t="s">
        <v>1098</v>
      </c>
      <c r="D548" s="12" t="s">
        <v>3831</v>
      </c>
      <c r="E548" s="1" t="s">
        <v>3720</v>
      </c>
      <c r="F548" s="12" t="s">
        <v>2833</v>
      </c>
    </row>
    <row r="549" spans="1:8" x14ac:dyDescent="0.25">
      <c r="A549" s="1" t="s">
        <v>4345</v>
      </c>
      <c r="B549" s="1" t="s">
        <v>3176</v>
      </c>
      <c r="C549" s="1" t="s">
        <v>726</v>
      </c>
      <c r="D549" s="12" t="s">
        <v>3747</v>
      </c>
      <c r="E549" s="1" t="s">
        <v>3210</v>
      </c>
      <c r="F549" s="12" t="s">
        <v>3725</v>
      </c>
    </row>
    <row r="550" spans="1:8" x14ac:dyDescent="0.25">
      <c r="A550" s="1" t="s">
        <v>4345</v>
      </c>
      <c r="B550" s="1" t="s">
        <v>3176</v>
      </c>
      <c r="C550" s="1" t="s">
        <v>726</v>
      </c>
      <c r="D550" s="12" t="s">
        <v>4323</v>
      </c>
      <c r="E550" s="1" t="s">
        <v>3726</v>
      </c>
      <c r="F550" s="12" t="s">
        <v>3725</v>
      </c>
    </row>
    <row r="551" spans="1:8" x14ac:dyDescent="0.25">
      <c r="A551" s="1" t="s">
        <v>4345</v>
      </c>
      <c r="B551" s="1" t="s">
        <v>3176</v>
      </c>
      <c r="C551" s="1" t="s">
        <v>916</v>
      </c>
      <c r="D551" s="12" t="s">
        <v>4044</v>
      </c>
      <c r="E551" s="1" t="s">
        <v>3727</v>
      </c>
      <c r="F551" s="12" t="s">
        <v>2852</v>
      </c>
      <c r="H551" s="1" t="s">
        <v>4397</v>
      </c>
    </row>
    <row r="552" spans="1:8" x14ac:dyDescent="0.25">
      <c r="A552" s="1" t="s">
        <v>4345</v>
      </c>
      <c r="B552" s="1" t="s">
        <v>3176</v>
      </c>
      <c r="C552" s="1" t="s">
        <v>726</v>
      </c>
      <c r="D552" s="12" t="s">
        <v>4324</v>
      </c>
      <c r="E552" s="1" t="s">
        <v>3728</v>
      </c>
      <c r="F552" s="12" t="s">
        <v>3725</v>
      </c>
    </row>
    <row r="553" spans="1:8" x14ac:dyDescent="0.25">
      <c r="A553" s="1" t="s">
        <v>4345</v>
      </c>
      <c r="B553" s="1" t="s">
        <v>3176</v>
      </c>
      <c r="C553" s="1" t="s">
        <v>726</v>
      </c>
      <c r="D553" s="12" t="s">
        <v>4325</v>
      </c>
      <c r="E553" s="1" t="s">
        <v>3729</v>
      </c>
      <c r="F553" s="12" t="s">
        <v>3730</v>
      </c>
    </row>
    <row r="555" spans="1:8" x14ac:dyDescent="0.25">
      <c r="F555" s="70" t="s">
        <v>4451</v>
      </c>
      <c r="G555" s="67">
        <f>SUM(G2:G554)</f>
        <v>298281</v>
      </c>
    </row>
    <row r="557" spans="1:8" x14ac:dyDescent="0.25">
      <c r="H557" s="1" t="s">
        <v>4459</v>
      </c>
    </row>
    <row r="558" spans="1:8" x14ac:dyDescent="0.25">
      <c r="C558" s="9" t="s">
        <v>1108</v>
      </c>
      <c r="G558" s="9">
        <f>SUMIF(C$2:C$553,"Lilly France SAS",G$2:G$553)</f>
        <v>48709</v>
      </c>
      <c r="H558" s="71">
        <f>G558/G$555</f>
        <v>0.16329903681427915</v>
      </c>
    </row>
    <row r="559" spans="1:8" x14ac:dyDescent="0.25">
      <c r="C559" s="9" t="s">
        <v>185</v>
      </c>
      <c r="G559" s="9">
        <f>SUMIF(C$2:C$553,"ASTRAZENECA",G$2:G$553)</f>
        <v>47292</v>
      </c>
      <c r="H559" s="71">
        <f>G559/G$555+H558</f>
        <v>0.3218475196207603</v>
      </c>
    </row>
    <row r="560" spans="1:8" x14ac:dyDescent="0.25">
      <c r="C560" s="9" t="s">
        <v>1242</v>
      </c>
      <c r="G560" s="9">
        <f>SUMIF(C$2:C$553,"MSD France",G$2:G$553)</f>
        <v>29628</v>
      </c>
      <c r="H560" s="71">
        <f t="shared" ref="H560:H569" si="0">G560/G$555+H559</f>
        <v>0.42117667568500844</v>
      </c>
    </row>
    <row r="561" spans="3:8" x14ac:dyDescent="0.25">
      <c r="C561" s="9" t="s">
        <v>4453</v>
      </c>
      <c r="G561" s="9">
        <f>SUM(G$594:G$600)</f>
        <v>27164</v>
      </c>
      <c r="H561" s="71">
        <f t="shared" si="0"/>
        <v>0.51224516479427118</v>
      </c>
    </row>
    <row r="562" spans="3:8" x14ac:dyDescent="0.25">
      <c r="C562" s="9" t="s">
        <v>4457</v>
      </c>
      <c r="G562" s="9">
        <f>SUM(G$601:G$602)</f>
        <v>8066</v>
      </c>
      <c r="H562" s="71">
        <f t="shared" si="0"/>
        <v>0.53928677991558294</v>
      </c>
    </row>
    <row r="563" spans="3:8" x14ac:dyDescent="0.25">
      <c r="C563" s="9" t="s">
        <v>916</v>
      </c>
      <c r="G563" s="9">
        <f>SUMIF(C$2:C$553,"JANSSEN-CILAG",G$2:G$553)</f>
        <v>4300</v>
      </c>
      <c r="H563" s="71">
        <f t="shared" si="0"/>
        <v>0.55370271656592274</v>
      </c>
    </row>
    <row r="564" spans="3:8" x14ac:dyDescent="0.25">
      <c r="C564" s="9" t="s">
        <v>4454</v>
      </c>
      <c r="G564" s="9">
        <f>SUM(G592:G593)</f>
        <v>3931</v>
      </c>
      <c r="H564" s="71">
        <f t="shared" si="0"/>
        <v>0.56688156469905893</v>
      </c>
    </row>
    <row r="565" spans="3:8" x14ac:dyDescent="0.25">
      <c r="C565" s="9" t="s">
        <v>1216</v>
      </c>
      <c r="G565" s="9">
        <f>SUMIF(C$2:C$553,"MERCK SERONO",G$2:G$553)</f>
        <v>3717</v>
      </c>
      <c r="H565" s="71">
        <f t="shared" si="0"/>
        <v>0.5793429685430852</v>
      </c>
    </row>
    <row r="566" spans="3:8" x14ac:dyDescent="0.25">
      <c r="C566" s="9" t="s">
        <v>1543</v>
      </c>
      <c r="G566" s="9">
        <f>SUMIF(C$2:C$553,"SANDOZ",G$2:G$553)</f>
        <v>2537</v>
      </c>
      <c r="H566" s="71">
        <f t="shared" si="0"/>
        <v>0.58784837116678568</v>
      </c>
    </row>
    <row r="567" spans="3:8" x14ac:dyDescent="0.25">
      <c r="C567" s="9" t="s">
        <v>566</v>
      </c>
      <c r="G567" s="9">
        <f>SUMIF(C$2:C$553,"EISAI SAS",G$2:G$553)</f>
        <v>1400</v>
      </c>
      <c r="H567" s="71">
        <f t="shared" si="0"/>
        <v>0.59254193193666371</v>
      </c>
    </row>
    <row r="568" spans="3:8" x14ac:dyDescent="0.25">
      <c r="C568" s="9" t="s">
        <v>121</v>
      </c>
      <c r="G568" s="9">
        <f>SUMIF(C$2:C$553,"AMGEN SAS",G$2:G$553)</f>
        <v>580</v>
      </c>
      <c r="H568" s="71">
        <f t="shared" si="0"/>
        <v>0.59448640711275602</v>
      </c>
    </row>
    <row r="569" spans="3:8" x14ac:dyDescent="0.25">
      <c r="C569" s="9" t="s">
        <v>1000</v>
      </c>
      <c r="G569" s="9">
        <f>SUMIF(C$2:C$553,"LABORATOIRE GLAXOSMITHKLINE",G$2:G$553)</f>
        <v>30</v>
      </c>
      <c r="H569" s="71">
        <f t="shared" si="0"/>
        <v>0.59458698341496774</v>
      </c>
    </row>
    <row r="570" spans="3:8" x14ac:dyDescent="0.25">
      <c r="H570" s="71"/>
    </row>
    <row r="571" spans="3:8" x14ac:dyDescent="0.25">
      <c r="H571" s="71"/>
    </row>
    <row r="572" spans="3:8" x14ac:dyDescent="0.25">
      <c r="C572" s="1" t="s">
        <v>451</v>
      </c>
      <c r="G572" s="9">
        <f>SUMIF(C$2:C$553,"Covance Clinical And Periapproval Services SARL",G$2:G$553)</f>
        <v>120071</v>
      </c>
      <c r="H572" s="71">
        <f>G572/G$555</f>
        <v>0.40254323942859249</v>
      </c>
    </row>
    <row r="573" spans="3:8" x14ac:dyDescent="0.25">
      <c r="H573" s="71"/>
    </row>
    <row r="574" spans="3:8" x14ac:dyDescent="0.25">
      <c r="C574" s="1" t="s">
        <v>259</v>
      </c>
      <c r="G574" s="9">
        <f>SUMIF(C$2:C$553,"BIOGARAN",G$2:G$553)</f>
        <v>0</v>
      </c>
      <c r="H574" s="71"/>
    </row>
    <row r="575" spans="3:8" x14ac:dyDescent="0.25">
      <c r="C575" s="9" t="s">
        <v>1329</v>
      </c>
      <c r="G575" s="9">
        <f>SUMIF(C$2:C$553,"Orion Corporation Orion Pharma",G$2:G$553)</f>
        <v>0</v>
      </c>
      <c r="H575" s="71"/>
    </row>
    <row r="576" spans="3:8" x14ac:dyDescent="0.25">
      <c r="C576" s="9" t="s">
        <v>24</v>
      </c>
      <c r="G576" s="9">
        <f>SUMIF(C$2:C$553,"AbbVie",G$2:G$553)</f>
        <v>0</v>
      </c>
      <c r="H576" s="71"/>
    </row>
    <row r="577" spans="3:8" x14ac:dyDescent="0.25">
      <c r="C577" s="9" t="s">
        <v>1098</v>
      </c>
      <c r="G577" s="9">
        <f>SUMIF(C$2:C$553,"LES LABORATOIRES SERVIER",G$2:G$553)</f>
        <v>0</v>
      </c>
      <c r="H577" s="71"/>
    </row>
    <row r="578" spans="3:8" x14ac:dyDescent="0.25">
      <c r="C578" s="9" t="s">
        <v>241</v>
      </c>
      <c r="G578" s="9">
        <f>SUMIF(C$2:C$553,"Bayer HealthCare SAS",G$2:G$553)</f>
        <v>0</v>
      </c>
      <c r="H578" s="71"/>
    </row>
    <row r="579" spans="3:8" x14ac:dyDescent="0.25">
      <c r="H579" s="71"/>
    </row>
    <row r="580" spans="3:8" x14ac:dyDescent="0.25">
      <c r="C580" s="9" t="s">
        <v>1399</v>
      </c>
      <c r="G580" s="9">
        <f>SUMIF(C$2:C$553,"PFIZER SAS",G$2:G$553)</f>
        <v>0</v>
      </c>
      <c r="H580" s="71"/>
    </row>
    <row r="581" spans="3:8" x14ac:dyDescent="0.25">
      <c r="C581" s="9" t="s">
        <v>2695</v>
      </c>
      <c r="G581" s="9">
        <f>SUMIF(C$2:C$553,"CELGENE SAS",G$2:G$553)</f>
        <v>0</v>
      </c>
      <c r="H581" s="71"/>
    </row>
    <row r="582" spans="3:8" x14ac:dyDescent="0.25">
      <c r="C582" s="9" t="s">
        <v>715</v>
      </c>
      <c r="G582" s="9">
        <f>SUMIF(C$2:C$553,"Genzyme",G$2:G$553)</f>
        <v>0</v>
      </c>
      <c r="H582" s="71"/>
    </row>
    <row r="583" spans="3:8" x14ac:dyDescent="0.25">
      <c r="C583" s="9" t="s">
        <v>93</v>
      </c>
      <c r="G583" s="9">
        <f>SUMIF(C$2:C$553,"Alexion Pharma France",G$2:G$553)</f>
        <v>0</v>
      </c>
      <c r="H583" s="71"/>
    </row>
    <row r="584" spans="3:8" x14ac:dyDescent="0.25">
      <c r="C584" s="9"/>
      <c r="H584" s="71"/>
    </row>
    <row r="585" spans="3:8" x14ac:dyDescent="0.25">
      <c r="C585" s="9"/>
      <c r="H585" s="71"/>
    </row>
    <row r="586" spans="3:8" x14ac:dyDescent="0.25">
      <c r="C586" s="9" t="s">
        <v>1428</v>
      </c>
      <c r="G586" s="9">
        <f>SUMIF(C$2:C$553,"PIERRE FABRE MEDICAMENT",G$2:G$553)</f>
        <v>0</v>
      </c>
      <c r="H586" s="71"/>
    </row>
    <row r="587" spans="3:8" x14ac:dyDescent="0.25">
      <c r="C587" s="9" t="s">
        <v>4456</v>
      </c>
      <c r="G587" s="9">
        <f>SUMIF(C$2:C$553,"SANOFI AVENTIS France",G$2:G$553)</f>
        <v>0</v>
      </c>
      <c r="H587" s="71"/>
    </row>
    <row r="588" spans="3:8" x14ac:dyDescent="0.25">
      <c r="C588" s="9" t="s">
        <v>1316</v>
      </c>
      <c r="G588" s="9">
        <f>SUMIF(C$2:C$553,"ONXEO",G$2:G$553)</f>
        <v>0</v>
      </c>
      <c r="H588" s="71"/>
    </row>
    <row r="589" spans="3:8" x14ac:dyDescent="0.25">
      <c r="C589" s="9" t="s">
        <v>1248</v>
      </c>
      <c r="G589" s="9">
        <f>SUMIF(C$2:C$553,"NANOBIOTIX S.A.",G$2:G$553)</f>
        <v>0</v>
      </c>
      <c r="H589" s="71"/>
    </row>
    <row r="590" spans="3:8" x14ac:dyDescent="0.25">
      <c r="C590" s="9" t="s">
        <v>940</v>
      </c>
      <c r="H590" s="71"/>
    </row>
    <row r="591" spans="3:8" x14ac:dyDescent="0.25">
      <c r="C591" s="9"/>
      <c r="H591" s="71"/>
    </row>
    <row r="592" spans="3:8" x14ac:dyDescent="0.25">
      <c r="C592" s="9" t="s">
        <v>1282</v>
      </c>
      <c r="G592" s="9">
        <f>SUMIF(C$2:C$553,"NOVARTIS PHARMA SAS",G$2:G$553)</f>
        <v>2332</v>
      </c>
      <c r="H592" s="71"/>
    </row>
    <row r="593" spans="3:8" x14ac:dyDescent="0.25">
      <c r="C593" s="9" t="s">
        <v>3195</v>
      </c>
      <c r="G593" s="9">
        <f>SUMIF(C$2:C$553,"Sociétés étrangères du groupe Novartis",G$2:G$553)</f>
        <v>1599</v>
      </c>
      <c r="H593" s="71"/>
    </row>
    <row r="594" spans="3:8" x14ac:dyDescent="0.25">
      <c r="C594" s="9" t="s">
        <v>1513</v>
      </c>
      <c r="G594" s="9">
        <f>SUMIF(C$2:C$553,"ROCHE SAS",G$2:G$553)</f>
        <v>27164</v>
      </c>
      <c r="H594" s="71"/>
    </row>
    <row r="595" spans="3:8" x14ac:dyDescent="0.25">
      <c r="C595" s="9" t="s">
        <v>4452</v>
      </c>
      <c r="G595" s="9">
        <f>SUMIF(C$2:C$553,"ROCHE Royaume-Uni",G$2:G$553)</f>
        <v>0</v>
      </c>
      <c r="H595" s="71"/>
    </row>
    <row r="596" spans="3:8" x14ac:dyDescent="0.25">
      <c r="C596" s="9" t="s">
        <v>3182</v>
      </c>
      <c r="G596" s="9">
        <f>SUMIF(C$2:C$553,"ROCHE ETATS-UNIS",G$2:G$553)</f>
        <v>0</v>
      </c>
      <c r="H596" s="71"/>
    </row>
    <row r="597" spans="3:8" x14ac:dyDescent="0.25">
      <c r="C597" s="9" t="s">
        <v>3296</v>
      </c>
      <c r="G597" s="9">
        <f>SUMIF(C$2:C$553,"ROCHE MAROC",G$2:G$553)</f>
        <v>0</v>
      </c>
      <c r="H597" s="71"/>
    </row>
    <row r="598" spans="3:8" x14ac:dyDescent="0.25">
      <c r="C598" s="9" t="s">
        <v>3298</v>
      </c>
      <c r="G598" s="9">
        <f>SUMIF(C$2:C$553,"ROCHE SUISSE",G$2:G$553)</f>
        <v>0</v>
      </c>
      <c r="H598" s="71"/>
    </row>
    <row r="599" spans="3:8" x14ac:dyDescent="0.25">
      <c r="C599" s="9" t="s">
        <v>3300</v>
      </c>
      <c r="G599" s="9">
        <f>SUMIF(C$2:C$553,"ROCHE DANEMARK",G$2:G$553)</f>
        <v>0</v>
      </c>
      <c r="H599" s="71"/>
    </row>
    <row r="600" spans="3:8" x14ac:dyDescent="0.25">
      <c r="C600" s="9" t="s">
        <v>4455</v>
      </c>
      <c r="G600" s="9">
        <f>SUMIF(C$2:C$553,"ROCHE Allemagne",G$2:G$553)</f>
        <v>0</v>
      </c>
      <c r="H600" s="71"/>
    </row>
    <row r="601" spans="3:8" x14ac:dyDescent="0.25">
      <c r="C601" s="9" t="s">
        <v>328</v>
      </c>
      <c r="G601" s="9">
        <f>SUMIF(C$2:C$553,"BRISTOL-MYERS SQUIBB COMPANY",G$2:G$553)</f>
        <v>1800</v>
      </c>
      <c r="H601" s="71"/>
    </row>
    <row r="602" spans="3:8" x14ac:dyDescent="0.25">
      <c r="C602" s="9" t="s">
        <v>326</v>
      </c>
      <c r="G602" s="9">
        <f>SUMIF(C$2:C$553,"BRISTOL-MYERS SQUIBB",G$2:G$553)</f>
        <v>6266</v>
      </c>
      <c r="H602" s="71"/>
    </row>
    <row r="603" spans="3:8" x14ac:dyDescent="0.25">
      <c r="H603" s="71"/>
    </row>
    <row r="604" spans="3:8" x14ac:dyDescent="0.25">
      <c r="H604" s="71"/>
    </row>
    <row r="605" spans="3:8" x14ac:dyDescent="0.25">
      <c r="H605" s="71"/>
    </row>
    <row r="606" spans="3:8" x14ac:dyDescent="0.25">
      <c r="C606" s="91" t="s">
        <v>4329</v>
      </c>
      <c r="G606" s="9">
        <f>SUM(G2:G13)</f>
        <v>18642</v>
      </c>
      <c r="H606" s="71"/>
    </row>
    <row r="607" spans="3:8" x14ac:dyDescent="0.25">
      <c r="C607" s="91" t="s">
        <v>4330</v>
      </c>
      <c r="G607" s="9">
        <f>SUM(G14:G115)</f>
        <v>142085</v>
      </c>
      <c r="H607" s="71"/>
    </row>
    <row r="608" spans="3:8" x14ac:dyDescent="0.25">
      <c r="C608" s="91" t="s">
        <v>4331</v>
      </c>
      <c r="G608" s="9">
        <f>SUM(G116:G197)</f>
        <v>26607</v>
      </c>
      <c r="H608" s="71"/>
    </row>
    <row r="609" spans="3:8" x14ac:dyDescent="0.25">
      <c r="C609" s="91" t="s">
        <v>4332</v>
      </c>
      <c r="G609" s="9">
        <f>SUM(G198:G222)</f>
        <v>25</v>
      </c>
      <c r="H609" s="71"/>
    </row>
    <row r="610" spans="3:8" x14ac:dyDescent="0.25">
      <c r="C610" s="91" t="s">
        <v>4333</v>
      </c>
      <c r="G610" s="9">
        <f>SUM(G223:G238)</f>
        <v>1732</v>
      </c>
      <c r="H610" s="71"/>
    </row>
    <row r="611" spans="3:8" x14ac:dyDescent="0.25">
      <c r="C611" s="91" t="s">
        <v>4334</v>
      </c>
      <c r="G611" s="9">
        <f>SUM(G239:G274)</f>
        <v>5486</v>
      </c>
      <c r="H611" s="71"/>
    </row>
    <row r="612" spans="3:8" x14ac:dyDescent="0.25">
      <c r="C612" s="91" t="s">
        <v>4335</v>
      </c>
      <c r="G612" s="9">
        <f>SUM(G275:G276)</f>
        <v>0</v>
      </c>
      <c r="H612" s="71"/>
    </row>
    <row r="613" spans="3:8" x14ac:dyDescent="0.25">
      <c r="C613" s="91" t="s">
        <v>4336</v>
      </c>
      <c r="G613" s="9">
        <f>SUM(G277:G278)</f>
        <v>0</v>
      </c>
      <c r="H613" s="71"/>
    </row>
    <row r="614" spans="3:8" x14ac:dyDescent="0.25">
      <c r="C614" s="91" t="s">
        <v>4337</v>
      </c>
      <c r="G614" s="9">
        <f>SUM(G279:G330)</f>
        <v>43478</v>
      </c>
      <c r="H614" s="71"/>
    </row>
    <row r="615" spans="3:8" x14ac:dyDescent="0.25">
      <c r="C615" s="91" t="s">
        <v>4338</v>
      </c>
      <c r="G615" s="9">
        <f>SUM(G331:G353)</f>
        <v>60</v>
      </c>
      <c r="H615" s="71"/>
    </row>
    <row r="616" spans="3:8" x14ac:dyDescent="0.25">
      <c r="C616" s="91" t="s">
        <v>4339</v>
      </c>
      <c r="G616" s="9">
        <f>SUM(G354:G361)</f>
        <v>0</v>
      </c>
      <c r="H616" s="71"/>
    </row>
    <row r="617" spans="3:8" x14ac:dyDescent="0.25">
      <c r="C617" s="91" t="s">
        <v>4340</v>
      </c>
      <c r="G617" s="9">
        <f>SUM(G362:G363)</f>
        <v>0</v>
      </c>
      <c r="H617" s="71"/>
    </row>
    <row r="618" spans="3:8" x14ac:dyDescent="0.25">
      <c r="C618" s="91" t="s">
        <v>4341</v>
      </c>
      <c r="G618" s="9">
        <f>SUM(G364:G468)</f>
        <v>19927</v>
      </c>
      <c r="H618" s="71"/>
    </row>
    <row r="619" spans="3:8" x14ac:dyDescent="0.25">
      <c r="C619" s="91" t="s">
        <v>4342</v>
      </c>
      <c r="G619" s="9">
        <f>SUM(G469)</f>
        <v>0</v>
      </c>
      <c r="H619" s="71"/>
    </row>
    <row r="620" spans="3:8" x14ac:dyDescent="0.25">
      <c r="C620" s="91" t="s">
        <v>4343</v>
      </c>
      <c r="G620" s="9">
        <f>SUM(G470:G488)</f>
        <v>30</v>
      </c>
      <c r="H620" s="71"/>
    </row>
    <row r="621" spans="3:8" x14ac:dyDescent="0.25">
      <c r="C621" s="91" t="s">
        <v>4344</v>
      </c>
      <c r="G621" s="9">
        <f>SUM(G489:G548)</f>
        <v>40209</v>
      </c>
      <c r="H621" s="71"/>
    </row>
    <row r="622" spans="3:8" x14ac:dyDescent="0.25">
      <c r="C622" s="91" t="s">
        <v>4345</v>
      </c>
      <c r="G622" s="9">
        <f>SUM(G549:G553)</f>
        <v>0</v>
      </c>
      <c r="H622" s="71"/>
    </row>
    <row r="623" spans="3:8" x14ac:dyDescent="0.25">
      <c r="H623" s="71"/>
    </row>
    <row r="624" spans="3:8" x14ac:dyDescent="0.25">
      <c r="H624" s="71"/>
    </row>
    <row r="625" spans="8:8" x14ac:dyDescent="0.25">
      <c r="H625" s="71"/>
    </row>
    <row r="626" spans="8:8" x14ac:dyDescent="0.25">
      <c r="H626" s="71"/>
    </row>
    <row r="627" spans="8:8" x14ac:dyDescent="0.25">
      <c r="H627" s="71"/>
    </row>
    <row r="628" spans="8:8" x14ac:dyDescent="0.25">
      <c r="H628" s="71"/>
    </row>
    <row r="629" spans="8:8" x14ac:dyDescent="0.25">
      <c r="H629" s="71"/>
    </row>
    <row r="630" spans="8:8" x14ac:dyDescent="0.25">
      <c r="H630" s="71"/>
    </row>
    <row r="631" spans="8:8" x14ac:dyDescent="0.25">
      <c r="H631" s="71"/>
    </row>
    <row r="632" spans="8:8" x14ac:dyDescent="0.25">
      <c r="H632" s="71"/>
    </row>
    <row r="633" spans="8:8" x14ac:dyDescent="0.25">
      <c r="H633" s="71"/>
    </row>
    <row r="634" spans="8:8" x14ac:dyDescent="0.25">
      <c r="H634" s="71"/>
    </row>
    <row r="635" spans="8:8" x14ac:dyDescent="0.25">
      <c r="H635" s="71"/>
    </row>
    <row r="636" spans="8:8" x14ac:dyDescent="0.25">
      <c r="H636" s="71"/>
    </row>
    <row r="637" spans="8:8" x14ac:dyDescent="0.25">
      <c r="H637" s="71"/>
    </row>
    <row r="638" spans="8:8" x14ac:dyDescent="0.25">
      <c r="H638" s="71"/>
    </row>
    <row r="639" spans="8:8" x14ac:dyDescent="0.25">
      <c r="H639" s="71"/>
    </row>
    <row r="640" spans="8:8" x14ac:dyDescent="0.25">
      <c r="H640" s="71"/>
    </row>
    <row r="641" spans="8:8" x14ac:dyDescent="0.25">
      <c r="H641" s="71"/>
    </row>
    <row r="642" spans="8:8" x14ac:dyDescent="0.25">
      <c r="H642" s="71"/>
    </row>
    <row r="643" spans="8:8" x14ac:dyDescent="0.25">
      <c r="H643" s="71"/>
    </row>
    <row r="644" spans="8:8" x14ac:dyDescent="0.25">
      <c r="H644" s="71"/>
    </row>
    <row r="645" spans="8:8" x14ac:dyDescent="0.25">
      <c r="H645" s="71"/>
    </row>
    <row r="646" spans="8:8" x14ac:dyDescent="0.25">
      <c r="H646" s="71"/>
    </row>
    <row r="647" spans="8:8" x14ac:dyDescent="0.25">
      <c r="H647" s="71"/>
    </row>
    <row r="648" spans="8:8" x14ac:dyDescent="0.25">
      <c r="H648" s="71"/>
    </row>
    <row r="649" spans="8:8" x14ac:dyDescent="0.25">
      <c r="H649" s="71"/>
    </row>
    <row r="650" spans="8:8" x14ac:dyDescent="0.25">
      <c r="H650" s="71"/>
    </row>
    <row r="651" spans="8:8" x14ac:dyDescent="0.25">
      <c r="H651" s="71"/>
    </row>
    <row r="652" spans="8:8" x14ac:dyDescent="0.25">
      <c r="H652" s="71"/>
    </row>
    <row r="653" spans="8:8" x14ac:dyDescent="0.25">
      <c r="H653" s="71"/>
    </row>
    <row r="654" spans="8:8" x14ac:dyDescent="0.25">
      <c r="H654" s="71"/>
    </row>
    <row r="655" spans="8:8" x14ac:dyDescent="0.25">
      <c r="H655" s="71"/>
    </row>
    <row r="656" spans="8:8" x14ac:dyDescent="0.25">
      <c r="H656" s="71"/>
    </row>
    <row r="657" spans="8:8" x14ac:dyDescent="0.25">
      <c r="H657" s="71"/>
    </row>
    <row r="658" spans="8:8" x14ac:dyDescent="0.25">
      <c r="H658" s="71"/>
    </row>
    <row r="659" spans="8:8" x14ac:dyDescent="0.25">
      <c r="H659" s="71"/>
    </row>
    <row r="660" spans="8:8" x14ac:dyDescent="0.25">
      <c r="H660" s="71"/>
    </row>
    <row r="661" spans="8:8" x14ac:dyDescent="0.25">
      <c r="H661" s="71"/>
    </row>
    <row r="662" spans="8:8" x14ac:dyDescent="0.25">
      <c r="H662" s="71"/>
    </row>
    <row r="663" spans="8:8" x14ac:dyDescent="0.25">
      <c r="H663" s="71"/>
    </row>
    <row r="664" spans="8:8" x14ac:dyDescent="0.25">
      <c r="H664" s="71"/>
    </row>
    <row r="665" spans="8:8" x14ac:dyDescent="0.25">
      <c r="H665" s="71"/>
    </row>
    <row r="666" spans="8:8" x14ac:dyDescent="0.25">
      <c r="H666" s="71"/>
    </row>
    <row r="667" spans="8:8" x14ac:dyDescent="0.25">
      <c r="H667" s="71"/>
    </row>
    <row r="668" spans="8:8" x14ac:dyDescent="0.25">
      <c r="H668" s="71"/>
    </row>
    <row r="669" spans="8:8" x14ac:dyDescent="0.25">
      <c r="H669" s="71"/>
    </row>
    <row r="670" spans="8:8" x14ac:dyDescent="0.25">
      <c r="H670" s="71"/>
    </row>
    <row r="671" spans="8:8" x14ac:dyDescent="0.25">
      <c r="H671" s="71"/>
    </row>
    <row r="672" spans="8:8" x14ac:dyDescent="0.25">
      <c r="H672" s="71"/>
    </row>
    <row r="673" spans="8:8" x14ac:dyDescent="0.25">
      <c r="H673" s="71"/>
    </row>
    <row r="674" spans="8:8" x14ac:dyDescent="0.25">
      <c r="H674" s="71"/>
    </row>
    <row r="675" spans="8:8" x14ac:dyDescent="0.25">
      <c r="H675" s="71"/>
    </row>
    <row r="676" spans="8:8" x14ac:dyDescent="0.25">
      <c r="H676" s="71"/>
    </row>
    <row r="677" spans="8:8" x14ac:dyDescent="0.25">
      <c r="H677" s="71"/>
    </row>
    <row r="678" spans="8:8" x14ac:dyDescent="0.25">
      <c r="H678" s="71"/>
    </row>
    <row r="679" spans="8:8" x14ac:dyDescent="0.25">
      <c r="H679" s="71"/>
    </row>
    <row r="680" spans="8:8" x14ac:dyDescent="0.25">
      <c r="H680" s="71"/>
    </row>
    <row r="681" spans="8:8" x14ac:dyDescent="0.25">
      <c r="H681" s="71"/>
    </row>
    <row r="682" spans="8:8" x14ac:dyDescent="0.25">
      <c r="H682" s="71"/>
    </row>
    <row r="683" spans="8:8" x14ac:dyDescent="0.25">
      <c r="H683" s="71"/>
    </row>
    <row r="684" spans="8:8" x14ac:dyDescent="0.25">
      <c r="H684" s="71"/>
    </row>
    <row r="685" spans="8:8" x14ac:dyDescent="0.25">
      <c r="H685" s="71"/>
    </row>
    <row r="686" spans="8:8" x14ac:dyDescent="0.25">
      <c r="H686" s="71"/>
    </row>
    <row r="687" spans="8:8" x14ac:dyDescent="0.25">
      <c r="H687" s="71"/>
    </row>
    <row r="688" spans="8:8" x14ac:dyDescent="0.25">
      <c r="H688" s="71"/>
    </row>
    <row r="689" spans="8:8" x14ac:dyDescent="0.25">
      <c r="H689" s="71"/>
    </row>
    <row r="690" spans="8:8" x14ac:dyDescent="0.25">
      <c r="H690" s="71"/>
    </row>
    <row r="691" spans="8:8" x14ac:dyDescent="0.25">
      <c r="H691" s="71"/>
    </row>
    <row r="692" spans="8:8" x14ac:dyDescent="0.25">
      <c r="H692" s="71"/>
    </row>
    <row r="693" spans="8:8" x14ac:dyDescent="0.25">
      <c r="H693" s="71"/>
    </row>
    <row r="694" spans="8:8" x14ac:dyDescent="0.25">
      <c r="H694" s="71"/>
    </row>
    <row r="695" spans="8:8" x14ac:dyDescent="0.25">
      <c r="H695" s="71"/>
    </row>
    <row r="696" spans="8:8" x14ac:dyDescent="0.25">
      <c r="H696" s="71"/>
    </row>
    <row r="697" spans="8:8" x14ac:dyDescent="0.25">
      <c r="H697" s="71"/>
    </row>
    <row r="698" spans="8:8" x14ac:dyDescent="0.25">
      <c r="H698" s="71"/>
    </row>
    <row r="699" spans="8:8" x14ac:dyDescent="0.25">
      <c r="H699" s="71"/>
    </row>
    <row r="700" spans="8:8" x14ac:dyDescent="0.25">
      <c r="H700" s="71"/>
    </row>
    <row r="701" spans="8:8" x14ac:dyDescent="0.25">
      <c r="H701" s="71"/>
    </row>
    <row r="702" spans="8:8" x14ac:dyDescent="0.25">
      <c r="H702" s="71"/>
    </row>
    <row r="703" spans="8:8" x14ac:dyDescent="0.25">
      <c r="H703" s="71"/>
    </row>
    <row r="704" spans="8:8" x14ac:dyDescent="0.25">
      <c r="H704" s="71"/>
    </row>
    <row r="705" spans="8:8" x14ac:dyDescent="0.25">
      <c r="H705" s="71"/>
    </row>
    <row r="706" spans="8:8" x14ac:dyDescent="0.25">
      <c r="H706" s="71"/>
    </row>
    <row r="707" spans="8:8" x14ac:dyDescent="0.25">
      <c r="H707" s="71"/>
    </row>
    <row r="708" spans="8:8" x14ac:dyDescent="0.25">
      <c r="H708" s="71"/>
    </row>
    <row r="709" spans="8:8" x14ac:dyDescent="0.25">
      <c r="H709" s="71"/>
    </row>
    <row r="710" spans="8:8" x14ac:dyDescent="0.25">
      <c r="H710" s="71"/>
    </row>
    <row r="711" spans="8:8" x14ac:dyDescent="0.25">
      <c r="H711" s="71"/>
    </row>
    <row r="712" spans="8:8" x14ac:dyDescent="0.25">
      <c r="H712" s="71"/>
    </row>
    <row r="713" spans="8:8" x14ac:dyDescent="0.25">
      <c r="H713" s="71"/>
    </row>
    <row r="714" spans="8:8" x14ac:dyDescent="0.25">
      <c r="H714" s="71"/>
    </row>
    <row r="715" spans="8:8" x14ac:dyDescent="0.25">
      <c r="H715" s="71"/>
    </row>
    <row r="716" spans="8:8" x14ac:dyDescent="0.25">
      <c r="H716" s="71"/>
    </row>
    <row r="717" spans="8:8" x14ac:dyDescent="0.25">
      <c r="H717" s="71"/>
    </row>
    <row r="718" spans="8:8" x14ac:dyDescent="0.25">
      <c r="H718" s="71"/>
    </row>
    <row r="719" spans="8:8" x14ac:dyDescent="0.25">
      <c r="H719" s="71"/>
    </row>
    <row r="720" spans="8:8" x14ac:dyDescent="0.25">
      <c r="H720" s="71"/>
    </row>
    <row r="721" spans="8:8" x14ac:dyDescent="0.25">
      <c r="H721" s="71"/>
    </row>
    <row r="722" spans="8:8" x14ac:dyDescent="0.25">
      <c r="H722" s="71"/>
    </row>
    <row r="723" spans="8:8" x14ac:dyDescent="0.25">
      <c r="H723" s="71"/>
    </row>
    <row r="724" spans="8:8" x14ac:dyDescent="0.25">
      <c r="H724" s="71"/>
    </row>
    <row r="725" spans="8:8" x14ac:dyDescent="0.25">
      <c r="H725" s="71"/>
    </row>
    <row r="726" spans="8:8" x14ac:dyDescent="0.25">
      <c r="H726" s="71"/>
    </row>
    <row r="727" spans="8:8" x14ac:dyDescent="0.25">
      <c r="H727" s="71"/>
    </row>
    <row r="728" spans="8:8" x14ac:dyDescent="0.25">
      <c r="H728" s="71"/>
    </row>
    <row r="729" spans="8:8" x14ac:dyDescent="0.25">
      <c r="H729" s="71"/>
    </row>
    <row r="730" spans="8:8" x14ac:dyDescent="0.25">
      <c r="H730" s="71"/>
    </row>
    <row r="731" spans="8:8" x14ac:dyDescent="0.25">
      <c r="H731" s="71"/>
    </row>
    <row r="732" spans="8:8" x14ac:dyDescent="0.25">
      <c r="H732" s="71"/>
    </row>
    <row r="733" spans="8:8" x14ac:dyDescent="0.25">
      <c r="H733" s="71"/>
    </row>
    <row r="734" spans="8:8" x14ac:dyDescent="0.25">
      <c r="H734" s="71"/>
    </row>
    <row r="735" spans="8:8" x14ac:dyDescent="0.25">
      <c r="H735" s="71"/>
    </row>
    <row r="736" spans="8:8" x14ac:dyDescent="0.25">
      <c r="H736" s="71"/>
    </row>
    <row r="737" spans="8:8" x14ac:dyDescent="0.25">
      <c r="H737" s="71"/>
    </row>
    <row r="738" spans="8:8" x14ac:dyDescent="0.25">
      <c r="H738" s="71"/>
    </row>
    <row r="739" spans="8:8" x14ac:dyDescent="0.25">
      <c r="H739" s="71"/>
    </row>
    <row r="740" spans="8:8" x14ac:dyDescent="0.25">
      <c r="H740" s="71"/>
    </row>
    <row r="741" spans="8:8" x14ac:dyDescent="0.25">
      <c r="H741" s="71"/>
    </row>
    <row r="742" spans="8:8" x14ac:dyDescent="0.25">
      <c r="H742" s="71"/>
    </row>
    <row r="743" spans="8:8" x14ac:dyDescent="0.25">
      <c r="H743" s="71"/>
    </row>
    <row r="744" spans="8:8" x14ac:dyDescent="0.25">
      <c r="H744" s="71"/>
    </row>
    <row r="745" spans="8:8" x14ac:dyDescent="0.25">
      <c r="H745" s="71"/>
    </row>
    <row r="746" spans="8:8" x14ac:dyDescent="0.25">
      <c r="H746" s="71"/>
    </row>
    <row r="747" spans="8:8" x14ac:dyDescent="0.25">
      <c r="H747" s="71"/>
    </row>
    <row r="748" spans="8:8" x14ac:dyDescent="0.25">
      <c r="H748" s="71"/>
    </row>
    <row r="749" spans="8:8" x14ac:dyDescent="0.25">
      <c r="H749" s="71"/>
    </row>
    <row r="750" spans="8:8" x14ac:dyDescent="0.25">
      <c r="H750" s="71"/>
    </row>
    <row r="751" spans="8:8" x14ac:dyDescent="0.25">
      <c r="H751" s="71"/>
    </row>
    <row r="752" spans="8:8" x14ac:dyDescent="0.25">
      <c r="H752" s="71"/>
    </row>
    <row r="753" spans="8:8" x14ac:dyDescent="0.25">
      <c r="H753" s="71"/>
    </row>
    <row r="754" spans="8:8" x14ac:dyDescent="0.25">
      <c r="H754" s="71"/>
    </row>
    <row r="755" spans="8:8" x14ac:dyDescent="0.25">
      <c r="H755" s="71"/>
    </row>
    <row r="756" spans="8:8" x14ac:dyDescent="0.25">
      <c r="H756" s="71"/>
    </row>
    <row r="757" spans="8:8" x14ac:dyDescent="0.25">
      <c r="H757" s="71"/>
    </row>
    <row r="758" spans="8:8" x14ac:dyDescent="0.25">
      <c r="H758" s="71"/>
    </row>
    <row r="759" spans="8:8" x14ac:dyDescent="0.25">
      <c r="H759" s="71"/>
    </row>
    <row r="760" spans="8:8" x14ac:dyDescent="0.25">
      <c r="H760" s="71"/>
    </row>
    <row r="761" spans="8:8" x14ac:dyDescent="0.25">
      <c r="H761" s="71"/>
    </row>
    <row r="762" spans="8:8" x14ac:dyDescent="0.25">
      <c r="H762" s="71"/>
    </row>
    <row r="763" spans="8:8" x14ac:dyDescent="0.25">
      <c r="H763" s="71"/>
    </row>
    <row r="764" spans="8:8" x14ac:dyDescent="0.25">
      <c r="H764" s="71"/>
    </row>
    <row r="765" spans="8:8" x14ac:dyDescent="0.25">
      <c r="H765" s="71"/>
    </row>
    <row r="766" spans="8:8" x14ac:dyDescent="0.25">
      <c r="H766" s="71"/>
    </row>
    <row r="767" spans="8:8" x14ac:dyDescent="0.25">
      <c r="H767" s="71"/>
    </row>
    <row r="768" spans="8:8" x14ac:dyDescent="0.25">
      <c r="H768" s="71"/>
    </row>
    <row r="769" spans="8:8" x14ac:dyDescent="0.25">
      <c r="H769" s="71"/>
    </row>
    <row r="770" spans="8:8" x14ac:dyDescent="0.25">
      <c r="H770" s="71"/>
    </row>
    <row r="771" spans="8:8" x14ac:dyDescent="0.25">
      <c r="H771" s="71"/>
    </row>
    <row r="772" spans="8:8" x14ac:dyDescent="0.25">
      <c r="H772" s="71"/>
    </row>
    <row r="773" spans="8:8" x14ac:dyDescent="0.25">
      <c r="H773" s="71"/>
    </row>
    <row r="774" spans="8:8" x14ac:dyDescent="0.25">
      <c r="H774" s="71"/>
    </row>
    <row r="775" spans="8:8" x14ac:dyDescent="0.25">
      <c r="H775" s="71"/>
    </row>
    <row r="776" spans="8:8" x14ac:dyDescent="0.25">
      <c r="H776" s="71"/>
    </row>
    <row r="777" spans="8:8" x14ac:dyDescent="0.25">
      <c r="H777" s="71"/>
    </row>
    <row r="778" spans="8:8" x14ac:dyDescent="0.25">
      <c r="H778" s="71"/>
    </row>
    <row r="779" spans="8:8" x14ac:dyDescent="0.25">
      <c r="H779" s="71"/>
    </row>
    <row r="780" spans="8:8" x14ac:dyDescent="0.25">
      <c r="H780" s="71"/>
    </row>
    <row r="781" spans="8:8" x14ac:dyDescent="0.25">
      <c r="H781" s="71"/>
    </row>
    <row r="782" spans="8:8" x14ac:dyDescent="0.25">
      <c r="H782" s="71"/>
    </row>
    <row r="783" spans="8:8" x14ac:dyDescent="0.25">
      <c r="H783" s="71"/>
    </row>
    <row r="784" spans="8:8" x14ac:dyDescent="0.25">
      <c r="H784" s="71"/>
    </row>
    <row r="785" spans="8:8" x14ac:dyDescent="0.25">
      <c r="H785" s="71"/>
    </row>
    <row r="786" spans="8:8" x14ac:dyDescent="0.25">
      <c r="H786" s="71"/>
    </row>
    <row r="787" spans="8:8" x14ac:dyDescent="0.25">
      <c r="H787" s="71"/>
    </row>
    <row r="788" spans="8:8" x14ac:dyDescent="0.25">
      <c r="H788" s="71"/>
    </row>
    <row r="789" spans="8:8" x14ac:dyDescent="0.25">
      <c r="H789" s="71"/>
    </row>
    <row r="790" spans="8:8" x14ac:dyDescent="0.25">
      <c r="H790" s="71"/>
    </row>
    <row r="791" spans="8:8" x14ac:dyDescent="0.25">
      <c r="H791" s="71"/>
    </row>
    <row r="792" spans="8:8" x14ac:dyDescent="0.25">
      <c r="H792" s="71"/>
    </row>
    <row r="793" spans="8:8" x14ac:dyDescent="0.25">
      <c r="H793" s="71"/>
    </row>
    <row r="794" spans="8:8" x14ac:dyDescent="0.25">
      <c r="H794" s="71"/>
    </row>
    <row r="795" spans="8:8" x14ac:dyDescent="0.25">
      <c r="H795" s="71"/>
    </row>
    <row r="796" spans="8:8" x14ac:dyDescent="0.25">
      <c r="H796" s="71"/>
    </row>
    <row r="797" spans="8:8" x14ac:dyDescent="0.25">
      <c r="H797" s="71"/>
    </row>
    <row r="798" spans="8:8" x14ac:dyDescent="0.25">
      <c r="H798" s="71"/>
    </row>
    <row r="799" spans="8:8" x14ac:dyDescent="0.25">
      <c r="H799" s="71"/>
    </row>
    <row r="800" spans="8:8" x14ac:dyDescent="0.25">
      <c r="H800" s="71"/>
    </row>
    <row r="801" spans="8:8" x14ac:dyDescent="0.25">
      <c r="H801" s="71"/>
    </row>
    <row r="802" spans="8:8" x14ac:dyDescent="0.25">
      <c r="H802" s="71"/>
    </row>
    <row r="803" spans="8:8" x14ac:dyDescent="0.25">
      <c r="H803" s="71"/>
    </row>
    <row r="804" spans="8:8" x14ac:dyDescent="0.25">
      <c r="H804" s="71"/>
    </row>
    <row r="805" spans="8:8" x14ac:dyDescent="0.25">
      <c r="H805" s="71"/>
    </row>
    <row r="806" spans="8:8" x14ac:dyDescent="0.25">
      <c r="H806" s="71"/>
    </row>
    <row r="807" spans="8:8" x14ac:dyDescent="0.25">
      <c r="H807" s="71"/>
    </row>
    <row r="808" spans="8:8" x14ac:dyDescent="0.25">
      <c r="H808" s="71"/>
    </row>
  </sheetData>
  <pageMargins left="0.7" right="0.7" top="0.75" bottom="0.75" header="0.3" footer="0.3"/>
  <pageSetup paperSize="9" orientation="portrait" horizontalDpi="4294967293" verticalDpi="0" r:id="rId1"/>
  <ignoredErrors>
    <ignoredError sqref="G607 G609:G625" formulaRange="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337"/>
  <sheetViews>
    <sheetView topLeftCell="A134" zoomScale="106" zoomScaleNormal="106" workbookViewId="0">
      <selection activeCell="C148" sqref="C148"/>
    </sheetView>
  </sheetViews>
  <sheetFormatPr baseColWidth="10" defaultRowHeight="15" x14ac:dyDescent="0.25"/>
  <cols>
    <col min="1" max="1" width="36.28515625" bestFit="1" customWidth="1"/>
    <col min="2" max="2" width="11.85546875" bestFit="1" customWidth="1"/>
    <col min="3" max="3" width="24.85546875" style="9" bestFit="1" customWidth="1"/>
    <col min="4" max="4" width="11.140625" style="12" bestFit="1" customWidth="1"/>
    <col min="5" max="5" width="9.5703125" bestFit="1" customWidth="1"/>
  </cols>
  <sheetData>
    <row r="1" spans="1:5" ht="30" x14ac:dyDescent="0.25">
      <c r="A1" s="66" t="s">
        <v>4050</v>
      </c>
      <c r="B1" s="66" t="s">
        <v>4049</v>
      </c>
      <c r="C1" s="65" t="s">
        <v>4048</v>
      </c>
      <c r="D1" s="11" t="s">
        <v>4051</v>
      </c>
      <c r="E1" s="66" t="s">
        <v>4053</v>
      </c>
    </row>
    <row r="2" spans="1:5" x14ac:dyDescent="0.25">
      <c r="A2" t="s">
        <v>3195</v>
      </c>
      <c r="B2" t="s">
        <v>3176</v>
      </c>
      <c r="C2" t="s">
        <v>3199</v>
      </c>
      <c r="D2" s="12">
        <v>43079</v>
      </c>
      <c r="E2" s="9">
        <v>1599</v>
      </c>
    </row>
    <row r="3" spans="1:5" x14ac:dyDescent="0.25">
      <c r="A3" t="s">
        <v>328</v>
      </c>
      <c r="B3" t="s">
        <v>3176</v>
      </c>
      <c r="C3" t="s">
        <v>3199</v>
      </c>
      <c r="D3" s="12">
        <v>42805</v>
      </c>
      <c r="E3" s="9">
        <v>1600</v>
      </c>
    </row>
    <row r="4" spans="1:5" x14ac:dyDescent="0.25">
      <c r="A4" t="s">
        <v>1108</v>
      </c>
      <c r="B4" t="s">
        <v>3176</v>
      </c>
      <c r="C4" t="s">
        <v>3199</v>
      </c>
      <c r="D4" s="12">
        <v>42867</v>
      </c>
      <c r="E4" s="9">
        <v>1656</v>
      </c>
    </row>
    <row r="5" spans="1:5" x14ac:dyDescent="0.25">
      <c r="A5" t="s">
        <v>916</v>
      </c>
      <c r="B5" s="24" t="s">
        <v>3176</v>
      </c>
      <c r="C5" t="s">
        <v>3273</v>
      </c>
      <c r="D5" s="12" t="s">
        <v>4429</v>
      </c>
      <c r="E5" s="9">
        <v>1000</v>
      </c>
    </row>
    <row r="6" spans="1:5" x14ac:dyDescent="0.25">
      <c r="A6" t="s">
        <v>1329</v>
      </c>
      <c r="B6" s="24" t="s">
        <v>3176</v>
      </c>
      <c r="C6" t="s">
        <v>3273</v>
      </c>
      <c r="D6" s="12" t="s">
        <v>4231</v>
      </c>
      <c r="E6" s="9">
        <v>1000</v>
      </c>
    </row>
    <row r="7" spans="1:5" x14ac:dyDescent="0.25">
      <c r="A7" t="s">
        <v>916</v>
      </c>
      <c r="B7" s="24" t="s">
        <v>3176</v>
      </c>
      <c r="C7" t="s">
        <v>3273</v>
      </c>
      <c r="D7" s="12">
        <v>41314</v>
      </c>
      <c r="E7" s="9">
        <v>600</v>
      </c>
    </row>
    <row r="8" spans="1:5" x14ac:dyDescent="0.25">
      <c r="A8" t="s">
        <v>916</v>
      </c>
      <c r="B8" s="24" t="s">
        <v>3176</v>
      </c>
      <c r="C8" t="s">
        <v>3273</v>
      </c>
      <c r="D8" s="12">
        <v>41526</v>
      </c>
      <c r="E8" s="9">
        <v>1000</v>
      </c>
    </row>
    <row r="9" spans="1:5" x14ac:dyDescent="0.25">
      <c r="A9" t="s">
        <v>916</v>
      </c>
      <c r="B9" s="24" t="s">
        <v>3176</v>
      </c>
      <c r="C9" t="s">
        <v>3273</v>
      </c>
      <c r="D9" s="12" t="s">
        <v>4009</v>
      </c>
      <c r="E9" s="9">
        <v>700</v>
      </c>
    </row>
    <row r="10" spans="1:5" x14ac:dyDescent="0.25">
      <c r="A10" t="s">
        <v>1329</v>
      </c>
      <c r="B10" s="24" t="s">
        <v>3176</v>
      </c>
      <c r="C10" t="s">
        <v>3273</v>
      </c>
      <c r="D10" s="12" t="s">
        <v>4430</v>
      </c>
      <c r="E10" s="9">
        <v>1200</v>
      </c>
    </row>
    <row r="11" spans="1:5" x14ac:dyDescent="0.25">
      <c r="A11" t="s">
        <v>916</v>
      </c>
      <c r="B11" t="s">
        <v>3176</v>
      </c>
      <c r="C11" t="s">
        <v>3273</v>
      </c>
      <c r="D11" s="12" t="s">
        <v>3749</v>
      </c>
      <c r="E11" s="9">
        <v>1200</v>
      </c>
    </row>
    <row r="12" spans="1:5" x14ac:dyDescent="0.25">
      <c r="A12" t="s">
        <v>916</v>
      </c>
      <c r="B12" t="s">
        <v>3176</v>
      </c>
      <c r="C12" t="s">
        <v>3273</v>
      </c>
      <c r="D12" s="12" t="s">
        <v>3854</v>
      </c>
      <c r="E12" s="9">
        <v>800</v>
      </c>
    </row>
    <row r="13" spans="1:5" x14ac:dyDescent="0.25">
      <c r="A13" t="s">
        <v>916</v>
      </c>
      <c r="B13" t="s">
        <v>3176</v>
      </c>
      <c r="C13" t="s">
        <v>3273</v>
      </c>
      <c r="D13" s="12" t="s">
        <v>4431</v>
      </c>
      <c r="E13" s="9">
        <v>850</v>
      </c>
    </row>
    <row r="14" spans="1:5" x14ac:dyDescent="0.25">
      <c r="A14" t="s">
        <v>916</v>
      </c>
      <c r="B14" t="s">
        <v>3176</v>
      </c>
      <c r="C14" t="s">
        <v>3273</v>
      </c>
      <c r="D14" s="12" t="s">
        <v>3888</v>
      </c>
      <c r="E14" s="9">
        <v>1200</v>
      </c>
    </row>
    <row r="15" spans="1:5" x14ac:dyDescent="0.25">
      <c r="A15" t="s">
        <v>916</v>
      </c>
      <c r="B15" t="s">
        <v>3176</v>
      </c>
      <c r="C15" t="s">
        <v>3273</v>
      </c>
      <c r="D15" s="12" t="s">
        <v>3888</v>
      </c>
      <c r="E15" s="9">
        <v>900</v>
      </c>
    </row>
    <row r="16" spans="1:5" x14ac:dyDescent="0.25">
      <c r="A16" t="s">
        <v>1544</v>
      </c>
      <c r="B16" t="s">
        <v>3176</v>
      </c>
      <c r="C16" t="s">
        <v>3273</v>
      </c>
      <c r="D16" s="12" t="s">
        <v>4432</v>
      </c>
      <c r="E16" s="9">
        <v>548</v>
      </c>
    </row>
    <row r="17" spans="1:5" x14ac:dyDescent="0.25">
      <c r="A17" t="s">
        <v>241</v>
      </c>
      <c r="B17" t="s">
        <v>3176</v>
      </c>
      <c r="C17" t="s">
        <v>3274</v>
      </c>
      <c r="D17" s="12" t="s">
        <v>4433</v>
      </c>
      <c r="E17" s="9">
        <v>811</v>
      </c>
    </row>
    <row r="18" spans="1:5" x14ac:dyDescent="0.25">
      <c r="A18" t="s">
        <v>916</v>
      </c>
      <c r="B18" t="s">
        <v>3176</v>
      </c>
      <c r="C18" t="s">
        <v>3273</v>
      </c>
      <c r="D18" s="12">
        <v>42285</v>
      </c>
      <c r="E18" s="9">
        <v>500</v>
      </c>
    </row>
    <row r="19" spans="1:5" x14ac:dyDescent="0.25">
      <c r="A19" t="s">
        <v>916</v>
      </c>
      <c r="B19" t="s">
        <v>3176</v>
      </c>
      <c r="C19" t="s">
        <v>3273</v>
      </c>
      <c r="D19" s="12">
        <v>42285</v>
      </c>
      <c r="E19" s="9">
        <v>400</v>
      </c>
    </row>
    <row r="20" spans="1:5" x14ac:dyDescent="0.25">
      <c r="A20" t="s">
        <v>241</v>
      </c>
      <c r="B20" t="s">
        <v>3176</v>
      </c>
      <c r="C20" t="s">
        <v>3274</v>
      </c>
      <c r="D20" s="12" t="s">
        <v>3857</v>
      </c>
      <c r="E20" s="9">
        <v>661</v>
      </c>
    </row>
    <row r="21" spans="1:5" x14ac:dyDescent="0.25">
      <c r="A21" t="s">
        <v>916</v>
      </c>
      <c r="B21" t="s">
        <v>3176</v>
      </c>
      <c r="C21" t="s">
        <v>3273</v>
      </c>
      <c r="D21" s="12" t="s">
        <v>4434</v>
      </c>
      <c r="E21" s="9">
        <v>1200</v>
      </c>
    </row>
    <row r="22" spans="1:5" x14ac:dyDescent="0.25">
      <c r="A22" t="s">
        <v>916</v>
      </c>
      <c r="B22" t="s">
        <v>3176</v>
      </c>
      <c r="C22" t="s">
        <v>3273</v>
      </c>
      <c r="D22" s="12" t="s">
        <v>4435</v>
      </c>
      <c r="E22" s="9">
        <v>500</v>
      </c>
    </row>
    <row r="23" spans="1:5" x14ac:dyDescent="0.25">
      <c r="A23" t="s">
        <v>1544</v>
      </c>
      <c r="B23" t="s">
        <v>3176</v>
      </c>
      <c r="C23" t="s">
        <v>3273</v>
      </c>
      <c r="D23" s="12" t="s">
        <v>4436</v>
      </c>
      <c r="E23" s="9">
        <v>388</v>
      </c>
    </row>
    <row r="24" spans="1:5" x14ac:dyDescent="0.25">
      <c r="A24" t="s">
        <v>1544</v>
      </c>
      <c r="B24" t="s">
        <v>3176</v>
      </c>
      <c r="C24" t="s">
        <v>3273</v>
      </c>
      <c r="D24" s="12" t="s">
        <v>3785</v>
      </c>
      <c r="E24" s="9">
        <v>387</v>
      </c>
    </row>
    <row r="25" spans="1:5" x14ac:dyDescent="0.25">
      <c r="A25" t="s">
        <v>916</v>
      </c>
      <c r="B25" t="s">
        <v>3176</v>
      </c>
      <c r="C25" t="s">
        <v>3273</v>
      </c>
      <c r="D25" s="12" t="s">
        <v>3980</v>
      </c>
      <c r="E25" s="9">
        <v>600</v>
      </c>
    </row>
    <row r="26" spans="1:5" x14ac:dyDescent="0.25">
      <c r="A26" t="s">
        <v>916</v>
      </c>
      <c r="B26" t="s">
        <v>3176</v>
      </c>
      <c r="C26" t="s">
        <v>3273</v>
      </c>
      <c r="D26" s="12">
        <v>42470</v>
      </c>
      <c r="E26" s="9">
        <v>600</v>
      </c>
    </row>
    <row r="27" spans="1:5" x14ac:dyDescent="0.25">
      <c r="A27" t="s">
        <v>916</v>
      </c>
      <c r="B27" t="s">
        <v>3176</v>
      </c>
      <c r="C27" t="s">
        <v>3273</v>
      </c>
      <c r="D27" s="12">
        <v>42593</v>
      </c>
      <c r="E27" s="9">
        <v>700</v>
      </c>
    </row>
    <row r="28" spans="1:5" x14ac:dyDescent="0.25">
      <c r="A28" t="s">
        <v>1544</v>
      </c>
      <c r="B28" t="s">
        <v>3176</v>
      </c>
      <c r="C28" t="s">
        <v>3273</v>
      </c>
      <c r="D28" s="12" t="s">
        <v>4029</v>
      </c>
      <c r="E28" s="9">
        <v>1033</v>
      </c>
    </row>
    <row r="29" spans="1:5" x14ac:dyDescent="0.25">
      <c r="A29" t="s">
        <v>1544</v>
      </c>
      <c r="B29" t="s">
        <v>3176</v>
      </c>
      <c r="C29" t="s">
        <v>3273</v>
      </c>
      <c r="D29" s="12" t="s">
        <v>3823</v>
      </c>
      <c r="E29" s="9">
        <v>538</v>
      </c>
    </row>
    <row r="30" spans="1:5" x14ac:dyDescent="0.25">
      <c r="A30" t="s">
        <v>121</v>
      </c>
      <c r="B30" t="s">
        <v>3176</v>
      </c>
      <c r="C30" t="s">
        <v>3273</v>
      </c>
      <c r="D30" s="12" t="s">
        <v>4319</v>
      </c>
      <c r="E30" s="9">
        <v>674</v>
      </c>
    </row>
    <row r="31" spans="1:5" x14ac:dyDescent="0.25">
      <c r="A31" t="s">
        <v>185</v>
      </c>
      <c r="B31" t="s">
        <v>3176</v>
      </c>
      <c r="C31" t="s">
        <v>3273</v>
      </c>
      <c r="D31" s="12" t="s">
        <v>4104</v>
      </c>
      <c r="E31" s="9">
        <v>706</v>
      </c>
    </row>
    <row r="32" spans="1:5" x14ac:dyDescent="0.25">
      <c r="A32" t="s">
        <v>185</v>
      </c>
      <c r="B32" t="s">
        <v>3176</v>
      </c>
      <c r="C32" t="s">
        <v>3273</v>
      </c>
      <c r="D32" s="12" t="s">
        <v>4104</v>
      </c>
      <c r="E32" s="9">
        <v>778</v>
      </c>
    </row>
    <row r="33" spans="1:5" x14ac:dyDescent="0.25">
      <c r="A33" t="s">
        <v>916</v>
      </c>
      <c r="B33" t="s">
        <v>3176</v>
      </c>
      <c r="C33" t="s">
        <v>3273</v>
      </c>
      <c r="D33" s="12" t="s">
        <v>3795</v>
      </c>
      <c r="E33" s="9">
        <v>1083</v>
      </c>
    </row>
    <row r="34" spans="1:5" x14ac:dyDescent="0.25">
      <c r="A34" t="s">
        <v>916</v>
      </c>
      <c r="B34" t="s">
        <v>3176</v>
      </c>
      <c r="C34" t="s">
        <v>3273</v>
      </c>
      <c r="D34" s="12">
        <v>42892</v>
      </c>
      <c r="E34" s="9">
        <v>561</v>
      </c>
    </row>
    <row r="35" spans="1:5" x14ac:dyDescent="0.25">
      <c r="A35" t="s">
        <v>916</v>
      </c>
      <c r="B35" t="s">
        <v>3176</v>
      </c>
      <c r="C35" t="s">
        <v>3273</v>
      </c>
      <c r="D35" s="12">
        <v>42892</v>
      </c>
      <c r="E35" s="9">
        <v>350</v>
      </c>
    </row>
    <row r="36" spans="1:5" x14ac:dyDescent="0.25">
      <c r="A36" t="s">
        <v>916</v>
      </c>
      <c r="B36" t="s">
        <v>3176</v>
      </c>
      <c r="C36" t="s">
        <v>3273</v>
      </c>
      <c r="D36" s="12">
        <v>42953</v>
      </c>
      <c r="E36" s="9">
        <v>350</v>
      </c>
    </row>
    <row r="37" spans="1:5" x14ac:dyDescent="0.25">
      <c r="A37" t="s">
        <v>185</v>
      </c>
      <c r="B37" t="s">
        <v>3176</v>
      </c>
      <c r="C37" t="s">
        <v>3273</v>
      </c>
      <c r="D37" s="12" t="s">
        <v>3989</v>
      </c>
      <c r="E37" s="9">
        <v>848</v>
      </c>
    </row>
    <row r="38" spans="1:5" x14ac:dyDescent="0.25">
      <c r="A38" t="s">
        <v>1108</v>
      </c>
      <c r="B38" t="s">
        <v>3176</v>
      </c>
      <c r="C38" t="s">
        <v>3273</v>
      </c>
      <c r="D38" s="12" t="s">
        <v>4437</v>
      </c>
      <c r="E38" s="9">
        <v>1521</v>
      </c>
    </row>
    <row r="39" spans="1:5" x14ac:dyDescent="0.25">
      <c r="A39" t="s">
        <v>121</v>
      </c>
      <c r="B39" t="s">
        <v>3176</v>
      </c>
      <c r="C39" t="s">
        <v>3382</v>
      </c>
      <c r="D39" s="12" t="s">
        <v>4013</v>
      </c>
      <c r="E39" s="9">
        <v>1790</v>
      </c>
    </row>
    <row r="40" spans="1:5" x14ac:dyDescent="0.25">
      <c r="A40" t="s">
        <v>121</v>
      </c>
      <c r="B40" t="s">
        <v>3176</v>
      </c>
      <c r="C40" t="s">
        <v>3382</v>
      </c>
      <c r="D40" s="12" t="s">
        <v>4438</v>
      </c>
      <c r="E40" s="9">
        <v>1000</v>
      </c>
    </row>
    <row r="41" spans="1:5" x14ac:dyDescent="0.25">
      <c r="A41" t="s">
        <v>121</v>
      </c>
      <c r="B41" t="s">
        <v>3176</v>
      </c>
      <c r="C41" t="s">
        <v>3382</v>
      </c>
      <c r="D41" s="12" t="s">
        <v>3781</v>
      </c>
      <c r="E41" s="9">
        <v>2000</v>
      </c>
    </row>
    <row r="42" spans="1:5" x14ac:dyDescent="0.25">
      <c r="A42" t="s">
        <v>121</v>
      </c>
      <c r="B42" t="s">
        <v>3176</v>
      </c>
      <c r="C42" t="s">
        <v>3382</v>
      </c>
      <c r="D42" s="12" t="s">
        <v>3807</v>
      </c>
      <c r="E42" s="9">
        <v>800</v>
      </c>
    </row>
    <row r="43" spans="1:5" x14ac:dyDescent="0.25">
      <c r="A43" t="s">
        <v>3296</v>
      </c>
      <c r="B43" t="s">
        <v>3176</v>
      </c>
      <c r="C43" t="s">
        <v>3382</v>
      </c>
      <c r="D43" s="12">
        <v>42583</v>
      </c>
      <c r="E43" s="9">
        <v>1395</v>
      </c>
    </row>
    <row r="44" spans="1:5" x14ac:dyDescent="0.25">
      <c r="A44" t="s">
        <v>3182</v>
      </c>
      <c r="B44" t="s">
        <v>3176</v>
      </c>
      <c r="C44" t="s">
        <v>3382</v>
      </c>
      <c r="D44" s="12" t="s">
        <v>3810</v>
      </c>
      <c r="E44" s="9">
        <v>1600</v>
      </c>
    </row>
    <row r="45" spans="1:5" x14ac:dyDescent="0.25">
      <c r="A45" t="s">
        <v>3298</v>
      </c>
      <c r="B45" t="s">
        <v>3176</v>
      </c>
      <c r="C45" t="s">
        <v>3382</v>
      </c>
      <c r="D45" s="12" t="s">
        <v>3811</v>
      </c>
      <c r="E45" s="9">
        <v>1800</v>
      </c>
    </row>
    <row r="46" spans="1:5" x14ac:dyDescent="0.25">
      <c r="A46" t="s">
        <v>121</v>
      </c>
      <c r="B46" t="s">
        <v>3176</v>
      </c>
      <c r="C46" t="s">
        <v>3382</v>
      </c>
      <c r="D46" s="12" t="s">
        <v>4003</v>
      </c>
      <c r="E46" s="9">
        <v>1900</v>
      </c>
    </row>
    <row r="47" spans="1:5" x14ac:dyDescent="0.25">
      <c r="A47" t="s">
        <v>1000</v>
      </c>
      <c r="B47" t="s">
        <v>3176</v>
      </c>
      <c r="C47" t="s">
        <v>3382</v>
      </c>
      <c r="D47" s="12">
        <v>42585</v>
      </c>
      <c r="E47" s="9">
        <v>700</v>
      </c>
    </row>
    <row r="48" spans="1:5" x14ac:dyDescent="0.25">
      <c r="A48" t="s">
        <v>3299</v>
      </c>
      <c r="B48" t="s">
        <v>3176</v>
      </c>
      <c r="C48" t="s">
        <v>3382</v>
      </c>
      <c r="D48" s="12" t="s">
        <v>3814</v>
      </c>
      <c r="E48" s="9">
        <v>1260</v>
      </c>
    </row>
    <row r="49" spans="1:5" x14ac:dyDescent="0.25">
      <c r="A49" t="s">
        <v>1000</v>
      </c>
      <c r="B49" t="s">
        <v>3176</v>
      </c>
      <c r="C49" t="s">
        <v>3382</v>
      </c>
      <c r="D49" s="12" t="s">
        <v>4140</v>
      </c>
      <c r="E49" s="9">
        <v>1056</v>
      </c>
    </row>
    <row r="50" spans="1:5" x14ac:dyDescent="0.25">
      <c r="A50" t="s">
        <v>1316</v>
      </c>
      <c r="B50" t="s">
        <v>3176</v>
      </c>
      <c r="C50" t="s">
        <v>3383</v>
      </c>
      <c r="D50" s="12">
        <v>42499</v>
      </c>
      <c r="E50" s="9">
        <v>3375</v>
      </c>
    </row>
    <row r="51" spans="1:5" x14ac:dyDescent="0.25">
      <c r="A51" t="s">
        <v>1513</v>
      </c>
      <c r="B51" t="s">
        <v>3176</v>
      </c>
      <c r="C51" t="s">
        <v>3382</v>
      </c>
      <c r="D51" s="12">
        <v>42530</v>
      </c>
      <c r="E51" s="9">
        <v>1320</v>
      </c>
    </row>
    <row r="52" spans="1:5" x14ac:dyDescent="0.25">
      <c r="A52" t="s">
        <v>1428</v>
      </c>
      <c r="B52" t="s">
        <v>3176</v>
      </c>
      <c r="C52" t="s">
        <v>3382</v>
      </c>
      <c r="D52" s="12">
        <v>42592</v>
      </c>
      <c r="E52" s="9">
        <v>5880</v>
      </c>
    </row>
    <row r="53" spans="1:5" x14ac:dyDescent="0.25">
      <c r="A53" t="s">
        <v>3300</v>
      </c>
      <c r="B53" t="s">
        <v>3176</v>
      </c>
      <c r="C53" t="s">
        <v>3382</v>
      </c>
      <c r="D53" s="12">
        <v>42623</v>
      </c>
      <c r="E53" s="9">
        <v>2125</v>
      </c>
    </row>
    <row r="54" spans="1:5" x14ac:dyDescent="0.25">
      <c r="A54" t="s">
        <v>3300</v>
      </c>
      <c r="B54" t="s">
        <v>3176</v>
      </c>
      <c r="C54" t="s">
        <v>3382</v>
      </c>
      <c r="D54" s="12">
        <v>42623</v>
      </c>
      <c r="E54" s="9">
        <v>1500</v>
      </c>
    </row>
    <row r="55" spans="1:5" x14ac:dyDescent="0.25">
      <c r="A55" t="s">
        <v>121</v>
      </c>
      <c r="B55" t="s">
        <v>3176</v>
      </c>
      <c r="C55" t="s">
        <v>3382</v>
      </c>
      <c r="D55" s="12" t="s">
        <v>3822</v>
      </c>
      <c r="E55" s="9">
        <v>1200</v>
      </c>
    </row>
    <row r="56" spans="1:5" x14ac:dyDescent="0.25">
      <c r="A56" t="s">
        <v>566</v>
      </c>
      <c r="B56" t="s">
        <v>3176</v>
      </c>
      <c r="C56" t="s">
        <v>3382</v>
      </c>
      <c r="D56" s="12" t="s">
        <v>4439</v>
      </c>
      <c r="E56" s="9">
        <v>1400</v>
      </c>
    </row>
    <row r="57" spans="1:5" x14ac:dyDescent="0.25">
      <c r="A57" t="s">
        <v>1216</v>
      </c>
      <c r="B57" t="s">
        <v>3176</v>
      </c>
      <c r="C57" t="s">
        <v>3382</v>
      </c>
      <c r="D57" s="12" t="s">
        <v>3823</v>
      </c>
      <c r="E57" s="9">
        <v>1000</v>
      </c>
    </row>
    <row r="58" spans="1:5" x14ac:dyDescent="0.25">
      <c r="A58" t="s">
        <v>1000</v>
      </c>
      <c r="B58" t="s">
        <v>3176</v>
      </c>
      <c r="C58" t="s">
        <v>3382</v>
      </c>
      <c r="D58" s="12" t="s">
        <v>3824</v>
      </c>
      <c r="E58" s="9">
        <v>960</v>
      </c>
    </row>
    <row r="59" spans="1:5" x14ac:dyDescent="0.25">
      <c r="A59" t="s">
        <v>1513</v>
      </c>
      <c r="B59" t="s">
        <v>3176</v>
      </c>
      <c r="C59" t="s">
        <v>3382</v>
      </c>
      <c r="D59" s="12" t="s">
        <v>4034</v>
      </c>
      <c r="E59" s="9">
        <v>1200</v>
      </c>
    </row>
    <row r="60" spans="1:5" x14ac:dyDescent="0.25">
      <c r="A60" t="s">
        <v>185</v>
      </c>
      <c r="B60" t="s">
        <v>3176</v>
      </c>
      <c r="C60" t="s">
        <v>3382</v>
      </c>
      <c r="D60" s="12">
        <v>42919</v>
      </c>
      <c r="E60" s="9">
        <v>2400</v>
      </c>
    </row>
    <row r="61" spans="1:5" x14ac:dyDescent="0.25">
      <c r="A61" t="s">
        <v>121</v>
      </c>
      <c r="B61" t="s">
        <v>3176</v>
      </c>
      <c r="C61" t="s">
        <v>3382</v>
      </c>
      <c r="D61" s="12" t="s">
        <v>3827</v>
      </c>
      <c r="E61" s="9">
        <v>2200</v>
      </c>
    </row>
    <row r="62" spans="1:5" x14ac:dyDescent="0.25">
      <c r="A62" t="s">
        <v>1316</v>
      </c>
      <c r="B62" t="s">
        <v>3176</v>
      </c>
      <c r="C62" t="s">
        <v>3383</v>
      </c>
      <c r="D62" s="12" t="s">
        <v>4440</v>
      </c>
      <c r="E62" s="9">
        <v>1285</v>
      </c>
    </row>
    <row r="63" spans="1:5" x14ac:dyDescent="0.25">
      <c r="A63" t="s">
        <v>185</v>
      </c>
      <c r="B63" t="s">
        <v>3176</v>
      </c>
      <c r="C63" t="s">
        <v>3382</v>
      </c>
      <c r="D63" s="12">
        <v>42892</v>
      </c>
      <c r="E63" s="9">
        <v>1800</v>
      </c>
    </row>
    <row r="64" spans="1:5" x14ac:dyDescent="0.25">
      <c r="A64" t="s">
        <v>185</v>
      </c>
      <c r="B64" t="s">
        <v>3176</v>
      </c>
      <c r="C64" t="s">
        <v>3382</v>
      </c>
      <c r="D64" s="12">
        <v>43046</v>
      </c>
      <c r="E64" s="9">
        <v>1800</v>
      </c>
    </row>
    <row r="65" spans="1:5" x14ac:dyDescent="0.25">
      <c r="A65" t="s">
        <v>185</v>
      </c>
      <c r="B65" t="s">
        <v>3176</v>
      </c>
      <c r="C65" t="s">
        <v>3382</v>
      </c>
      <c r="D65" s="12" t="s">
        <v>4441</v>
      </c>
      <c r="E65" s="9">
        <v>1440</v>
      </c>
    </row>
    <row r="66" spans="1:5" x14ac:dyDescent="0.25">
      <c r="A66" t="s">
        <v>185</v>
      </c>
      <c r="B66" t="s">
        <v>3176</v>
      </c>
      <c r="C66" t="s">
        <v>3382</v>
      </c>
      <c r="D66" s="12">
        <v>42743</v>
      </c>
      <c r="E66" s="9">
        <v>1680</v>
      </c>
    </row>
    <row r="67" spans="1:5" x14ac:dyDescent="0.25">
      <c r="A67" t="s">
        <v>1242</v>
      </c>
      <c r="B67" t="s">
        <v>3176</v>
      </c>
      <c r="C67" t="s">
        <v>3382</v>
      </c>
      <c r="D67" s="12" t="s">
        <v>4442</v>
      </c>
      <c r="E67" s="9">
        <v>3000</v>
      </c>
    </row>
    <row r="68" spans="1:5" x14ac:dyDescent="0.25">
      <c r="A68" t="s">
        <v>1242</v>
      </c>
      <c r="B68" t="s">
        <v>3176</v>
      </c>
      <c r="C68" t="s">
        <v>3382</v>
      </c>
      <c r="D68" s="12" t="s">
        <v>4442</v>
      </c>
      <c r="E68" s="9">
        <v>3000</v>
      </c>
    </row>
    <row r="69" spans="1:5" x14ac:dyDescent="0.25">
      <c r="A69" t="s">
        <v>1242</v>
      </c>
      <c r="B69" t="s">
        <v>3176</v>
      </c>
      <c r="C69" t="s">
        <v>3382</v>
      </c>
      <c r="D69" s="12">
        <v>42958</v>
      </c>
      <c r="E69" s="9">
        <v>26</v>
      </c>
    </row>
    <row r="70" spans="1:5" x14ac:dyDescent="0.25">
      <c r="A70" t="s">
        <v>185</v>
      </c>
      <c r="B70" t="s">
        <v>3176</v>
      </c>
      <c r="C70" t="s">
        <v>3382</v>
      </c>
      <c r="D70" s="12">
        <v>42867</v>
      </c>
      <c r="E70" s="9">
        <v>1800</v>
      </c>
    </row>
    <row r="71" spans="1:5" x14ac:dyDescent="0.25">
      <c r="A71" t="s">
        <v>326</v>
      </c>
      <c r="B71" t="s">
        <v>3176</v>
      </c>
      <c r="C71" t="s">
        <v>3384</v>
      </c>
      <c r="D71" s="12">
        <v>42959</v>
      </c>
      <c r="E71" s="9">
        <v>900</v>
      </c>
    </row>
    <row r="72" spans="1:5" x14ac:dyDescent="0.25">
      <c r="A72" t="s">
        <v>185</v>
      </c>
      <c r="B72" t="s">
        <v>3176</v>
      </c>
      <c r="C72" t="s">
        <v>3382</v>
      </c>
      <c r="D72" s="12" t="s">
        <v>3833</v>
      </c>
      <c r="E72" s="9">
        <v>960</v>
      </c>
    </row>
    <row r="73" spans="1:5" x14ac:dyDescent="0.25">
      <c r="A73" t="s">
        <v>1000</v>
      </c>
      <c r="B73" t="s">
        <v>3176</v>
      </c>
      <c r="C73" t="s">
        <v>3407</v>
      </c>
      <c r="D73" s="12" t="s">
        <v>4443</v>
      </c>
      <c r="E73" s="9">
        <v>1390</v>
      </c>
    </row>
    <row r="74" spans="1:5" x14ac:dyDescent="0.25">
      <c r="A74" t="s">
        <v>2695</v>
      </c>
      <c r="B74" t="s">
        <v>3176</v>
      </c>
      <c r="C74" t="s">
        <v>3407</v>
      </c>
      <c r="D74" s="12" t="s">
        <v>4444</v>
      </c>
      <c r="E74" s="9">
        <v>810</v>
      </c>
    </row>
    <row r="75" spans="1:5" x14ac:dyDescent="0.25">
      <c r="A75" t="s">
        <v>940</v>
      </c>
      <c r="B75" t="s">
        <v>3176</v>
      </c>
      <c r="C75" t="s">
        <v>3430</v>
      </c>
      <c r="D75" s="12" t="s">
        <v>3865</v>
      </c>
      <c r="E75" s="9">
        <v>821</v>
      </c>
    </row>
    <row r="76" spans="1:5" x14ac:dyDescent="0.25">
      <c r="A76" t="s">
        <v>1282</v>
      </c>
      <c r="B76" t="s">
        <v>3176</v>
      </c>
      <c r="C76" t="s">
        <v>3431</v>
      </c>
      <c r="D76" s="12" t="s">
        <v>4033</v>
      </c>
      <c r="E76" s="9">
        <v>296</v>
      </c>
    </row>
    <row r="77" spans="1:5" x14ac:dyDescent="0.25">
      <c r="A77" t="s">
        <v>1282</v>
      </c>
      <c r="B77" t="s">
        <v>3176</v>
      </c>
      <c r="C77" t="s">
        <v>3431</v>
      </c>
      <c r="D77" s="12">
        <v>42892</v>
      </c>
      <c r="E77" s="9">
        <v>444</v>
      </c>
    </row>
    <row r="78" spans="1:5" x14ac:dyDescent="0.25">
      <c r="A78" t="s">
        <v>1282</v>
      </c>
      <c r="B78" t="s">
        <v>3176</v>
      </c>
      <c r="C78" t="s">
        <v>3431</v>
      </c>
      <c r="D78" s="12" t="s">
        <v>4445</v>
      </c>
      <c r="E78" s="9">
        <v>592</v>
      </c>
    </row>
    <row r="79" spans="1:5" x14ac:dyDescent="0.25">
      <c r="A79" t="s">
        <v>185</v>
      </c>
      <c r="B79" t="s">
        <v>3432</v>
      </c>
      <c r="C79" t="s">
        <v>3469</v>
      </c>
      <c r="D79" s="12" t="s">
        <v>4446</v>
      </c>
      <c r="E79" s="9">
        <v>563</v>
      </c>
    </row>
    <row r="80" spans="1:5" x14ac:dyDescent="0.25">
      <c r="A80" t="s">
        <v>185</v>
      </c>
      <c r="B80" t="s">
        <v>3432</v>
      </c>
      <c r="C80" t="s">
        <v>3469</v>
      </c>
      <c r="D80" s="12" t="s">
        <v>4447</v>
      </c>
      <c r="E80" s="9">
        <v>350</v>
      </c>
    </row>
    <row r="81" spans="1:5" x14ac:dyDescent="0.25">
      <c r="A81" t="s">
        <v>715</v>
      </c>
      <c r="B81" s="1" t="s">
        <v>3432</v>
      </c>
      <c r="C81" t="s">
        <v>3471</v>
      </c>
      <c r="D81" s="12" t="s">
        <v>4448</v>
      </c>
      <c r="E81" s="9">
        <v>800</v>
      </c>
    </row>
    <row r="82" spans="1:5" x14ac:dyDescent="0.25">
      <c r="A82" t="s">
        <v>1513</v>
      </c>
      <c r="B82" t="s">
        <v>3176</v>
      </c>
      <c r="C82" t="s">
        <v>3518</v>
      </c>
      <c r="D82" s="12">
        <v>42408</v>
      </c>
      <c r="E82" s="9">
        <v>265</v>
      </c>
    </row>
    <row r="83" spans="1:5" x14ac:dyDescent="0.25">
      <c r="A83" t="s">
        <v>370</v>
      </c>
      <c r="B83" t="s">
        <v>3176</v>
      </c>
      <c r="C83" t="s">
        <v>3543</v>
      </c>
      <c r="D83" s="12">
        <v>42192</v>
      </c>
      <c r="E83" s="9">
        <v>1000</v>
      </c>
    </row>
    <row r="84" spans="1:5" x14ac:dyDescent="0.25">
      <c r="A84" t="s">
        <v>1544</v>
      </c>
      <c r="B84" t="s">
        <v>3176</v>
      </c>
      <c r="C84" t="s">
        <v>3543</v>
      </c>
      <c r="D84" s="12" t="s">
        <v>4021</v>
      </c>
      <c r="E84" s="9">
        <v>1828</v>
      </c>
    </row>
    <row r="85" spans="1:5" x14ac:dyDescent="0.25">
      <c r="A85" t="s">
        <v>370</v>
      </c>
      <c r="B85" t="s">
        <v>3176</v>
      </c>
      <c r="C85" t="s">
        <v>3543</v>
      </c>
      <c r="D85" s="12" t="s">
        <v>4133</v>
      </c>
      <c r="E85" s="9">
        <v>1190</v>
      </c>
    </row>
    <row r="86" spans="1:5" x14ac:dyDescent="0.25">
      <c r="A86" t="s">
        <v>1282</v>
      </c>
      <c r="B86" t="s">
        <v>3176</v>
      </c>
      <c r="C86" t="s">
        <v>3543</v>
      </c>
      <c r="D86" s="12">
        <v>42463</v>
      </c>
      <c r="E86" s="9">
        <v>800</v>
      </c>
    </row>
    <row r="87" spans="1:5" x14ac:dyDescent="0.25">
      <c r="A87" t="s">
        <v>1399</v>
      </c>
      <c r="B87" t="s">
        <v>3176</v>
      </c>
      <c r="C87" t="s">
        <v>3543</v>
      </c>
      <c r="D87" s="12">
        <v>42585</v>
      </c>
      <c r="E87" s="9">
        <v>880</v>
      </c>
    </row>
    <row r="88" spans="1:5" x14ac:dyDescent="0.25">
      <c r="A88" t="s">
        <v>916</v>
      </c>
      <c r="B88" t="s">
        <v>3176</v>
      </c>
      <c r="C88" t="s">
        <v>3658</v>
      </c>
      <c r="D88" s="12" t="s">
        <v>3853</v>
      </c>
      <c r="E88" s="9">
        <v>1000</v>
      </c>
    </row>
    <row r="89" spans="1:5" x14ac:dyDescent="0.25">
      <c r="A89" t="s">
        <v>916</v>
      </c>
      <c r="B89" t="s">
        <v>3176</v>
      </c>
      <c r="C89" t="s">
        <v>3658</v>
      </c>
      <c r="D89" s="12" t="s">
        <v>3836</v>
      </c>
      <c r="E89" s="9">
        <v>1500</v>
      </c>
    </row>
    <row r="90" spans="1:5" x14ac:dyDescent="0.25">
      <c r="A90" t="s">
        <v>1000</v>
      </c>
      <c r="B90" t="s">
        <v>3176</v>
      </c>
      <c r="C90" t="s">
        <v>3658</v>
      </c>
      <c r="D90" s="12">
        <v>42279</v>
      </c>
      <c r="E90" s="9">
        <v>1200</v>
      </c>
    </row>
    <row r="91" spans="1:5" x14ac:dyDescent="0.25">
      <c r="A91" t="s">
        <v>1000</v>
      </c>
      <c r="B91" t="s">
        <v>3176</v>
      </c>
      <c r="C91" t="s">
        <v>3658</v>
      </c>
      <c r="D91" s="12">
        <v>42102</v>
      </c>
      <c r="E91" s="9">
        <v>1000</v>
      </c>
    </row>
    <row r="92" spans="1:5" x14ac:dyDescent="0.25">
      <c r="A92" t="s">
        <v>916</v>
      </c>
      <c r="B92" t="s">
        <v>3176</v>
      </c>
      <c r="C92" t="s">
        <v>3658</v>
      </c>
      <c r="D92" s="12" t="s">
        <v>4022</v>
      </c>
      <c r="E92" s="9">
        <v>1375</v>
      </c>
    </row>
    <row r="93" spans="1:5" x14ac:dyDescent="0.25">
      <c r="A93" t="s">
        <v>3181</v>
      </c>
      <c r="B93" t="s">
        <v>3176</v>
      </c>
      <c r="C93" t="s">
        <v>3658</v>
      </c>
      <c r="D93" s="12">
        <v>42370</v>
      </c>
      <c r="E93" s="9">
        <v>2400</v>
      </c>
    </row>
    <row r="94" spans="1:5" x14ac:dyDescent="0.25">
      <c r="A94" t="s">
        <v>3182</v>
      </c>
      <c r="B94" t="s">
        <v>3176</v>
      </c>
      <c r="C94" t="s">
        <v>3658</v>
      </c>
      <c r="D94" s="12">
        <v>42493</v>
      </c>
      <c r="E94" s="9">
        <v>600</v>
      </c>
    </row>
    <row r="95" spans="1:5" x14ac:dyDescent="0.25">
      <c r="A95" t="s">
        <v>3181</v>
      </c>
      <c r="B95" t="s">
        <v>3176</v>
      </c>
      <c r="C95" t="s">
        <v>3658</v>
      </c>
      <c r="D95" s="12">
        <v>42373</v>
      </c>
      <c r="E95" s="9">
        <v>4600</v>
      </c>
    </row>
    <row r="96" spans="1:5" x14ac:dyDescent="0.25">
      <c r="A96" t="s">
        <v>1000</v>
      </c>
      <c r="B96" t="s">
        <v>3176</v>
      </c>
      <c r="C96" t="s">
        <v>3658</v>
      </c>
      <c r="D96" s="12">
        <v>42494</v>
      </c>
      <c r="E96" s="9">
        <v>1423</v>
      </c>
    </row>
    <row r="97" spans="1:5" x14ac:dyDescent="0.25">
      <c r="A97" t="s">
        <v>3182</v>
      </c>
      <c r="B97" t="s">
        <v>3176</v>
      </c>
      <c r="C97" t="s">
        <v>3658</v>
      </c>
      <c r="D97" s="12">
        <v>42527</v>
      </c>
      <c r="E97" s="9">
        <v>2900</v>
      </c>
    </row>
    <row r="98" spans="1:5" x14ac:dyDescent="0.25">
      <c r="A98" t="s">
        <v>3181</v>
      </c>
      <c r="B98" t="s">
        <v>3176</v>
      </c>
      <c r="C98" t="s">
        <v>3658</v>
      </c>
      <c r="D98" s="12">
        <v>42376</v>
      </c>
      <c r="E98" s="9">
        <v>4800</v>
      </c>
    </row>
    <row r="99" spans="1:5" x14ac:dyDescent="0.25">
      <c r="A99" t="s">
        <v>916</v>
      </c>
      <c r="B99" t="s">
        <v>3176</v>
      </c>
      <c r="C99" t="s">
        <v>3658</v>
      </c>
      <c r="D99" s="12">
        <v>42558</v>
      </c>
      <c r="E99" s="9">
        <v>800</v>
      </c>
    </row>
    <row r="100" spans="1:5" x14ac:dyDescent="0.25">
      <c r="A100" t="s">
        <v>916</v>
      </c>
      <c r="B100" t="s">
        <v>3176</v>
      </c>
      <c r="C100" t="s">
        <v>3658</v>
      </c>
      <c r="D100" s="12">
        <v>42558</v>
      </c>
      <c r="E100" s="9">
        <v>1600</v>
      </c>
    </row>
    <row r="101" spans="1:5" x14ac:dyDescent="0.25">
      <c r="A101" t="s">
        <v>1108</v>
      </c>
      <c r="B101" t="s">
        <v>3176</v>
      </c>
      <c r="C101" t="s">
        <v>3658</v>
      </c>
      <c r="D101" s="12" t="s">
        <v>4283</v>
      </c>
      <c r="E101" s="9">
        <v>3588</v>
      </c>
    </row>
    <row r="102" spans="1:5" x14ac:dyDescent="0.25">
      <c r="A102" t="s">
        <v>1282</v>
      </c>
      <c r="B102" t="s">
        <v>3176</v>
      </c>
      <c r="C102" t="s">
        <v>3658</v>
      </c>
      <c r="D102" s="12" t="s">
        <v>3826</v>
      </c>
      <c r="E102" s="9">
        <v>600</v>
      </c>
    </row>
    <row r="103" spans="1:5" x14ac:dyDescent="0.25">
      <c r="A103" t="s">
        <v>916</v>
      </c>
      <c r="B103" t="s">
        <v>3176</v>
      </c>
      <c r="C103" t="s">
        <v>3658</v>
      </c>
      <c r="D103" s="12" t="s">
        <v>3867</v>
      </c>
      <c r="E103" s="9">
        <v>1300</v>
      </c>
    </row>
    <row r="104" spans="1:5" x14ac:dyDescent="0.25">
      <c r="A104" t="s">
        <v>24</v>
      </c>
      <c r="B104" t="s">
        <v>3176</v>
      </c>
      <c r="C104" t="s">
        <v>3658</v>
      </c>
      <c r="D104" s="12">
        <v>42983</v>
      </c>
      <c r="E104" s="9">
        <v>1500</v>
      </c>
    </row>
    <row r="105" spans="1:5" x14ac:dyDescent="0.25">
      <c r="A105" t="s">
        <v>1108</v>
      </c>
      <c r="B105" t="s">
        <v>3176</v>
      </c>
      <c r="C105" t="s">
        <v>3658</v>
      </c>
      <c r="D105" s="12" t="s">
        <v>4449</v>
      </c>
      <c r="E105" s="9">
        <v>1150</v>
      </c>
    </row>
    <row r="106" spans="1:5" x14ac:dyDescent="0.25">
      <c r="A106" t="s">
        <v>326</v>
      </c>
      <c r="B106" t="s">
        <v>3176</v>
      </c>
      <c r="C106" t="s">
        <v>3659</v>
      </c>
      <c r="D106" s="12">
        <v>42958</v>
      </c>
      <c r="E106" s="9">
        <v>673</v>
      </c>
    </row>
    <row r="107" spans="1:5" x14ac:dyDescent="0.25">
      <c r="A107" t="s">
        <v>1543</v>
      </c>
      <c r="B107" t="s">
        <v>3176</v>
      </c>
      <c r="C107" t="s">
        <v>3660</v>
      </c>
      <c r="D107" s="12">
        <v>42958</v>
      </c>
      <c r="E107" s="9">
        <v>2500</v>
      </c>
    </row>
    <row r="108" spans="1:5" x14ac:dyDescent="0.25">
      <c r="A108" t="s">
        <v>1216</v>
      </c>
      <c r="B108" t="s">
        <v>3176</v>
      </c>
      <c r="C108" t="s">
        <v>3721</v>
      </c>
      <c r="D108" s="12">
        <v>42251</v>
      </c>
      <c r="E108" s="9">
        <v>840</v>
      </c>
    </row>
    <row r="109" spans="1:5" x14ac:dyDescent="0.25">
      <c r="A109" t="s">
        <v>1216</v>
      </c>
      <c r="B109" t="s">
        <v>3176</v>
      </c>
      <c r="C109" t="s">
        <v>3721</v>
      </c>
      <c r="D109" s="12">
        <v>42251</v>
      </c>
      <c r="E109" s="9">
        <v>840</v>
      </c>
    </row>
    <row r="110" spans="1:5" x14ac:dyDescent="0.25">
      <c r="A110" t="s">
        <v>1216</v>
      </c>
      <c r="B110" t="s">
        <v>3176</v>
      </c>
      <c r="C110" t="s">
        <v>3721</v>
      </c>
      <c r="D110" s="12" t="s">
        <v>3777</v>
      </c>
      <c r="E110" s="9">
        <v>800</v>
      </c>
    </row>
    <row r="111" spans="1:5" x14ac:dyDescent="0.25">
      <c r="A111" t="s">
        <v>1216</v>
      </c>
      <c r="B111" t="s">
        <v>3176</v>
      </c>
      <c r="C111" t="s">
        <v>3721</v>
      </c>
      <c r="D111" s="12" t="s">
        <v>3777</v>
      </c>
      <c r="E111" s="9">
        <v>800</v>
      </c>
    </row>
    <row r="112" spans="1:5" x14ac:dyDescent="0.25">
      <c r="A112" t="s">
        <v>121</v>
      </c>
      <c r="B112" t="s">
        <v>3176</v>
      </c>
      <c r="C112" t="s">
        <v>3721</v>
      </c>
      <c r="D112" s="12">
        <v>42624</v>
      </c>
      <c r="E112" s="9">
        <v>1500</v>
      </c>
    </row>
    <row r="113" spans="1:5" x14ac:dyDescent="0.25">
      <c r="A113" t="s">
        <v>1216</v>
      </c>
      <c r="B113" t="s">
        <v>3176</v>
      </c>
      <c r="C113" t="s">
        <v>3721</v>
      </c>
      <c r="D113" s="12" t="s">
        <v>4029</v>
      </c>
      <c r="E113" s="9">
        <v>550</v>
      </c>
    </row>
    <row r="114" spans="1:5" x14ac:dyDescent="0.25">
      <c r="A114" t="s">
        <v>1216</v>
      </c>
      <c r="B114" t="s">
        <v>3176</v>
      </c>
      <c r="C114" t="s">
        <v>3721</v>
      </c>
      <c r="D114" s="12" t="s">
        <v>4029</v>
      </c>
      <c r="E114" s="9">
        <v>550</v>
      </c>
    </row>
    <row r="115" spans="1:5" x14ac:dyDescent="0.25">
      <c r="A115" t="s">
        <v>1098</v>
      </c>
      <c r="B115" t="s">
        <v>3176</v>
      </c>
      <c r="C115" t="s">
        <v>3721</v>
      </c>
      <c r="D115" s="12" t="s">
        <v>4031</v>
      </c>
      <c r="E115" s="9">
        <v>1500</v>
      </c>
    </row>
    <row r="116" spans="1:5" x14ac:dyDescent="0.25">
      <c r="A116" t="s">
        <v>1216</v>
      </c>
      <c r="B116" t="s">
        <v>3176</v>
      </c>
      <c r="C116" t="s">
        <v>3721</v>
      </c>
      <c r="D116" s="12" t="s">
        <v>4032</v>
      </c>
      <c r="E116" s="9">
        <v>500</v>
      </c>
    </row>
    <row r="117" spans="1:5" x14ac:dyDescent="0.25">
      <c r="A117" t="s">
        <v>1242</v>
      </c>
      <c r="B117" t="s">
        <v>3176</v>
      </c>
      <c r="C117" t="s">
        <v>3721</v>
      </c>
      <c r="D117" s="12" t="s">
        <v>3866</v>
      </c>
      <c r="E117" s="9">
        <v>875</v>
      </c>
    </row>
    <row r="118" spans="1:5" x14ac:dyDescent="0.25">
      <c r="A118" t="s">
        <v>1242</v>
      </c>
      <c r="B118" t="s">
        <v>3176</v>
      </c>
      <c r="C118" t="s">
        <v>3721</v>
      </c>
      <c r="D118" s="12" t="s">
        <v>3823</v>
      </c>
      <c r="E118" s="9">
        <v>1500</v>
      </c>
    </row>
    <row r="119" spans="1:5" x14ac:dyDescent="0.25">
      <c r="A119" t="s">
        <v>1242</v>
      </c>
      <c r="B119" t="s">
        <v>3176</v>
      </c>
      <c r="C119" t="s">
        <v>3721</v>
      </c>
      <c r="D119" s="12">
        <v>42888</v>
      </c>
      <c r="E119" s="9">
        <v>2000</v>
      </c>
    </row>
    <row r="120" spans="1:5" x14ac:dyDescent="0.25">
      <c r="A120" t="s">
        <v>1242</v>
      </c>
      <c r="B120" t="s">
        <v>3176</v>
      </c>
      <c r="C120" t="s">
        <v>3721</v>
      </c>
      <c r="D120" s="12" t="s">
        <v>4033</v>
      </c>
      <c r="E120" s="9">
        <v>2500</v>
      </c>
    </row>
    <row r="121" spans="1:5" x14ac:dyDescent="0.25">
      <c r="A121" t="s">
        <v>1242</v>
      </c>
      <c r="B121" t="s">
        <v>3176</v>
      </c>
      <c r="C121" t="s">
        <v>3721</v>
      </c>
      <c r="D121" s="12" t="s">
        <v>3739</v>
      </c>
      <c r="E121" s="9">
        <v>375</v>
      </c>
    </row>
    <row r="122" spans="1:5" x14ac:dyDescent="0.25">
      <c r="A122" t="s">
        <v>185</v>
      </c>
      <c r="B122" t="s">
        <v>3176</v>
      </c>
      <c r="C122" t="s">
        <v>3721</v>
      </c>
      <c r="D122" s="12">
        <v>42771</v>
      </c>
      <c r="E122" s="9">
        <v>1500</v>
      </c>
    </row>
    <row r="123" spans="1:5" x14ac:dyDescent="0.25">
      <c r="A123" t="s">
        <v>185</v>
      </c>
      <c r="B123" t="s">
        <v>3176</v>
      </c>
      <c r="C123" t="s">
        <v>3721</v>
      </c>
      <c r="D123" s="12">
        <v>42771</v>
      </c>
      <c r="E123" s="9">
        <v>1400</v>
      </c>
    </row>
    <row r="124" spans="1:5" x14ac:dyDescent="0.25">
      <c r="A124" t="s">
        <v>326</v>
      </c>
      <c r="B124" t="s">
        <v>3176</v>
      </c>
      <c r="C124" t="s">
        <v>3721</v>
      </c>
      <c r="D124" s="12">
        <v>43074</v>
      </c>
      <c r="E124" s="9">
        <v>800</v>
      </c>
    </row>
    <row r="125" spans="1:5" x14ac:dyDescent="0.25">
      <c r="A125" t="s">
        <v>185</v>
      </c>
      <c r="B125" t="s">
        <v>3176</v>
      </c>
      <c r="C125" t="s">
        <v>3721</v>
      </c>
      <c r="D125" s="12" t="s">
        <v>3828</v>
      </c>
      <c r="E125" s="9">
        <v>300</v>
      </c>
    </row>
    <row r="126" spans="1:5" x14ac:dyDescent="0.25">
      <c r="A126" t="s">
        <v>1248</v>
      </c>
      <c r="B126" t="s">
        <v>3176</v>
      </c>
      <c r="C126" t="s">
        <v>3722</v>
      </c>
      <c r="D126" s="12" t="s">
        <v>4450</v>
      </c>
      <c r="E126" s="9">
        <v>3000</v>
      </c>
    </row>
    <row r="127" spans="1:5" x14ac:dyDescent="0.25">
      <c r="A127" t="s">
        <v>326</v>
      </c>
      <c r="B127" t="s">
        <v>3176</v>
      </c>
      <c r="C127" t="s">
        <v>3723</v>
      </c>
      <c r="D127" s="12">
        <v>42895</v>
      </c>
      <c r="E127" s="9">
        <v>2000</v>
      </c>
    </row>
    <row r="128" spans="1:5" x14ac:dyDescent="0.25">
      <c r="A128" t="s">
        <v>1242</v>
      </c>
      <c r="B128" t="s">
        <v>3176</v>
      </c>
      <c r="C128" t="s">
        <v>3721</v>
      </c>
      <c r="D128" s="12" t="s">
        <v>4038</v>
      </c>
      <c r="E128" s="9">
        <v>2000</v>
      </c>
    </row>
    <row r="129" spans="1:7" x14ac:dyDescent="0.25">
      <c r="A129" t="s">
        <v>326</v>
      </c>
      <c r="B129" t="s">
        <v>3176</v>
      </c>
      <c r="C129" t="s">
        <v>3723</v>
      </c>
      <c r="D129" s="12" t="s">
        <v>3991</v>
      </c>
      <c r="E129" s="9">
        <v>1200</v>
      </c>
    </row>
    <row r="130" spans="1:7" x14ac:dyDescent="0.25">
      <c r="A130" t="s">
        <v>1248</v>
      </c>
      <c r="B130" t="s">
        <v>3176</v>
      </c>
      <c r="C130" t="s">
        <v>3722</v>
      </c>
      <c r="D130" s="12">
        <v>42897</v>
      </c>
      <c r="E130" s="9">
        <v>3000</v>
      </c>
    </row>
    <row r="131" spans="1:7" x14ac:dyDescent="0.25">
      <c r="A131" t="s">
        <v>185</v>
      </c>
      <c r="B131" t="s">
        <v>3176</v>
      </c>
      <c r="C131" t="s">
        <v>3721</v>
      </c>
      <c r="D131" s="12">
        <v>42867</v>
      </c>
      <c r="E131" s="9">
        <v>1400</v>
      </c>
    </row>
    <row r="132" spans="1:7" x14ac:dyDescent="0.25">
      <c r="A132" t="s">
        <v>326</v>
      </c>
      <c r="B132" t="s">
        <v>3176</v>
      </c>
      <c r="C132" t="s">
        <v>3723</v>
      </c>
      <c r="D132" s="12">
        <v>42959</v>
      </c>
      <c r="E132" s="9">
        <v>900</v>
      </c>
    </row>
    <row r="134" spans="1:7" x14ac:dyDescent="0.25">
      <c r="C134" s="67" t="s">
        <v>4451</v>
      </c>
      <c r="D134" s="68"/>
      <c r="E134" s="67">
        <f>SUM(E2:E132)</f>
        <v>169762</v>
      </c>
    </row>
    <row r="135" spans="1:7" x14ac:dyDescent="0.25">
      <c r="F135" s="72" t="s">
        <v>4458</v>
      </c>
      <c r="G135" s="72" t="s">
        <v>4459</v>
      </c>
    </row>
    <row r="136" spans="1:7" x14ac:dyDescent="0.25">
      <c r="C136" s="9" t="s">
        <v>4453</v>
      </c>
      <c r="E136" s="9">
        <f>SUM(E$170:E$176)</f>
        <v>27765</v>
      </c>
      <c r="F136" s="71">
        <f>E136/E$134</f>
        <v>0.16355250291584689</v>
      </c>
      <c r="G136" s="71">
        <f>F136</f>
        <v>0.16355250291584689</v>
      </c>
    </row>
    <row r="137" spans="1:7" x14ac:dyDescent="0.25">
      <c r="C137" s="9" t="s">
        <v>916</v>
      </c>
      <c r="E137" s="9">
        <f>SUMIF(A$2:A$132,"JANSSEN-CILAG",E$2:E$132)</f>
        <v>22669</v>
      </c>
      <c r="F137" s="71">
        <f t="shared" ref="F137:F158" si="0">E137/E$134</f>
        <v>0.13353400643253496</v>
      </c>
      <c r="G137" s="71">
        <f>F137+G136</f>
        <v>0.29708650934838188</v>
      </c>
    </row>
    <row r="138" spans="1:7" x14ac:dyDescent="0.25">
      <c r="C138" s="9" t="s">
        <v>185</v>
      </c>
      <c r="E138" s="9">
        <f>SUMIF(A$2:A$132,"ASTRAZENECA",E$2:E$132)</f>
        <v>19725</v>
      </c>
      <c r="F138" s="71">
        <f t="shared" si="0"/>
        <v>0.1161920806776546</v>
      </c>
      <c r="G138" s="71">
        <f t="shared" ref="G138:G158" si="1">F138+G137</f>
        <v>0.41327859002603651</v>
      </c>
    </row>
    <row r="139" spans="1:7" x14ac:dyDescent="0.25">
      <c r="C139" s="9" t="s">
        <v>1242</v>
      </c>
      <c r="E139" s="9">
        <f>SUMIF(A$2:A$132,"MSD France",E$2:E$132)</f>
        <v>15276</v>
      </c>
      <c r="F139" s="71">
        <f t="shared" si="0"/>
        <v>8.998480225256536E-2</v>
      </c>
      <c r="G139" s="71">
        <f t="shared" si="1"/>
        <v>0.50326339227860184</v>
      </c>
    </row>
    <row r="140" spans="1:7" x14ac:dyDescent="0.25">
      <c r="C140" s="9" t="s">
        <v>121</v>
      </c>
      <c r="E140" s="9">
        <f>SUMIF(A$2:A$132,"AMGEN SAS",E$2:E$132)</f>
        <v>13064</v>
      </c>
      <c r="F140" s="71">
        <f t="shared" si="0"/>
        <v>7.6954795537281601E-2</v>
      </c>
      <c r="G140" s="71">
        <f t="shared" si="1"/>
        <v>0.58021818781588341</v>
      </c>
    </row>
    <row r="141" spans="1:7" x14ac:dyDescent="0.25">
      <c r="C141" s="9" t="s">
        <v>4457</v>
      </c>
      <c r="E141" s="9">
        <f>E$177+E$178</f>
        <v>8073</v>
      </c>
      <c r="F141" s="71">
        <f t="shared" si="0"/>
        <v>4.7554812030960993E-2</v>
      </c>
      <c r="G141" s="71">
        <f t="shared" si="1"/>
        <v>0.62777299984684443</v>
      </c>
    </row>
    <row r="142" spans="1:7" x14ac:dyDescent="0.25">
      <c r="C142" s="9" t="s">
        <v>1108</v>
      </c>
      <c r="E142" s="9">
        <f>SUMIF(A$2:A$132,"Lilly France SAS",E$2:E$132)</f>
        <v>7915</v>
      </c>
      <c r="F142" s="71">
        <f t="shared" si="0"/>
        <v>4.6624097265583579E-2</v>
      </c>
      <c r="G142" s="71">
        <f t="shared" si="1"/>
        <v>0.67439709711242801</v>
      </c>
    </row>
    <row r="143" spans="1:7" x14ac:dyDescent="0.25">
      <c r="C143" s="9" t="s">
        <v>1000</v>
      </c>
      <c r="E143" s="9">
        <f>SUMIF(A$2:A$132,"LABORATOIRE GLAXOSMITHKLINE",E$2:E$132)</f>
        <v>7729</v>
      </c>
      <c r="F143" s="71">
        <f t="shared" si="0"/>
        <v>4.5528445706341819E-2</v>
      </c>
      <c r="G143" s="71">
        <f t="shared" si="1"/>
        <v>0.71992554281876986</v>
      </c>
    </row>
    <row r="144" spans="1:7" x14ac:dyDescent="0.25">
      <c r="C144" s="9" t="s">
        <v>1248</v>
      </c>
      <c r="E144" s="9">
        <f>SUMIF(A$2:A$132,"NANOBIOTIX S.A.",E$2:E$132)</f>
        <v>6000</v>
      </c>
      <c r="F144" s="71">
        <f t="shared" si="0"/>
        <v>3.5343598685218129E-2</v>
      </c>
      <c r="G144" s="71">
        <f t="shared" si="1"/>
        <v>0.75526914150398794</v>
      </c>
    </row>
    <row r="145" spans="3:7" x14ac:dyDescent="0.25">
      <c r="C145" s="9" t="s">
        <v>1216</v>
      </c>
      <c r="E145" s="9">
        <f>SUMIF(A$2:A$132,"MERCK SERONO",E$2:E$132)</f>
        <v>5880</v>
      </c>
      <c r="F145" s="71">
        <f t="shared" si="0"/>
        <v>3.4636726711513764E-2</v>
      </c>
      <c r="G145" s="71">
        <f t="shared" si="1"/>
        <v>0.78990586821550168</v>
      </c>
    </row>
    <row r="146" spans="3:7" x14ac:dyDescent="0.25">
      <c r="C146" s="9" t="s">
        <v>1428</v>
      </c>
      <c r="E146" s="9">
        <f>SUMIF(A$2:A$132,"PIERRE FABRE MEDICAMENT",E$2:E$132)</f>
        <v>5880</v>
      </c>
      <c r="F146" s="71">
        <f t="shared" si="0"/>
        <v>3.4636726711513764E-2</v>
      </c>
      <c r="G146" s="71">
        <f t="shared" si="1"/>
        <v>0.82454259492701543</v>
      </c>
    </row>
    <row r="147" spans="3:7" x14ac:dyDescent="0.25">
      <c r="C147" s="9" t="s">
        <v>4456</v>
      </c>
      <c r="E147" s="9">
        <f>SUMIF(A$2:A$132,"SANOFI AVENTIS FRANCE",E$2:E$132)</f>
        <v>4722</v>
      </c>
      <c r="F147" s="71">
        <f t="shared" si="0"/>
        <v>2.7815412165266666E-2</v>
      </c>
      <c r="G147" s="71">
        <f t="shared" si="1"/>
        <v>0.85235800709228204</v>
      </c>
    </row>
    <row r="148" spans="3:7" x14ac:dyDescent="0.25">
      <c r="C148" s="9" t="s">
        <v>1316</v>
      </c>
      <c r="E148" s="9">
        <f>SUMIF(A$2:A$132,"ONXEO",E$2:E$132)</f>
        <v>4660</v>
      </c>
      <c r="F148" s="71">
        <f t="shared" si="0"/>
        <v>2.7450194978852746E-2</v>
      </c>
      <c r="G148" s="71">
        <f t="shared" si="1"/>
        <v>0.87980820207113475</v>
      </c>
    </row>
    <row r="149" spans="3:7" x14ac:dyDescent="0.25">
      <c r="C149" s="9" t="s">
        <v>4454</v>
      </c>
      <c r="E149" s="9">
        <f>E$168+E$169</f>
        <v>4331</v>
      </c>
      <c r="F149" s="71">
        <f t="shared" si="0"/>
        <v>2.5512187650946618E-2</v>
      </c>
      <c r="G149" s="71">
        <f t="shared" si="1"/>
        <v>0.9053203897220814</v>
      </c>
    </row>
    <row r="150" spans="3:7" x14ac:dyDescent="0.25">
      <c r="C150" s="9" t="s">
        <v>1543</v>
      </c>
      <c r="E150" s="9">
        <f>SUMIF(A$2:A$132,"SANDOZ",E$2:E$132)</f>
        <v>2500</v>
      </c>
      <c r="F150" s="71">
        <f t="shared" si="0"/>
        <v>1.472649945217422E-2</v>
      </c>
      <c r="G150" s="71">
        <f t="shared" si="1"/>
        <v>0.92004688917425559</v>
      </c>
    </row>
    <row r="151" spans="3:7" x14ac:dyDescent="0.25">
      <c r="C151" s="9" t="s">
        <v>1329</v>
      </c>
      <c r="E151" s="9">
        <f>SUMIF(A$2:A$132,"Orion Corporation Orion Pharma",E$2:E$132)</f>
        <v>2200</v>
      </c>
      <c r="F151" s="71">
        <f t="shared" si="0"/>
        <v>1.2959319517913313E-2</v>
      </c>
      <c r="G151" s="71">
        <f t="shared" si="1"/>
        <v>0.93300620869216888</v>
      </c>
    </row>
    <row r="152" spans="3:7" x14ac:dyDescent="0.25">
      <c r="C152" s="9" t="s">
        <v>24</v>
      </c>
      <c r="E152" s="9">
        <f>SUMIF(A$2:A$132,"AbbVie",E$2:E$132)</f>
        <v>1500</v>
      </c>
      <c r="F152" s="71">
        <f t="shared" si="0"/>
        <v>8.8358996713045323E-3</v>
      </c>
      <c r="G152" s="71">
        <f t="shared" si="1"/>
        <v>0.94184210836347337</v>
      </c>
    </row>
    <row r="153" spans="3:7" x14ac:dyDescent="0.25">
      <c r="C153" s="9" t="s">
        <v>1098</v>
      </c>
      <c r="E153" s="9">
        <f>SUMIF(A$2:A$132,"LES LABORATOIRES SERVIER",E$2:E$132)</f>
        <v>1500</v>
      </c>
      <c r="F153" s="71">
        <f t="shared" si="0"/>
        <v>8.8358996713045323E-3</v>
      </c>
      <c r="G153" s="71">
        <f t="shared" si="1"/>
        <v>0.95067800803477787</v>
      </c>
    </row>
    <row r="154" spans="3:7" x14ac:dyDescent="0.25">
      <c r="C154" s="9" t="s">
        <v>241</v>
      </c>
      <c r="E154" s="9">
        <f>SUMIF(A$2:A$132,"Bayer HealthCare SAS",E$2:E$132)</f>
        <v>1472</v>
      </c>
      <c r="F154" s="71">
        <f t="shared" si="0"/>
        <v>8.6709628774401803E-3</v>
      </c>
      <c r="G154" s="71">
        <f t="shared" si="1"/>
        <v>0.95934897091221805</v>
      </c>
    </row>
    <row r="155" spans="3:7" x14ac:dyDescent="0.25">
      <c r="C155" s="9" t="s">
        <v>566</v>
      </c>
      <c r="E155" s="9">
        <f>SUMIF(A$2:A$132,"EISAI SAS",E$2:E$132)</f>
        <v>1400</v>
      </c>
      <c r="F155" s="71">
        <f t="shared" si="0"/>
        <v>8.2468396932175638E-3</v>
      </c>
      <c r="G155" s="71">
        <f t="shared" si="1"/>
        <v>0.96759581060543565</v>
      </c>
    </row>
    <row r="156" spans="3:7" x14ac:dyDescent="0.25">
      <c r="C156" s="9" t="s">
        <v>1399</v>
      </c>
      <c r="E156" s="9">
        <f>SUMIF(A$2:A$132,"PFIZER SAS",E$2:E$132)</f>
        <v>880</v>
      </c>
      <c r="F156" s="71">
        <f t="shared" si="0"/>
        <v>5.1837278071653259E-3</v>
      </c>
      <c r="G156" s="71">
        <f t="shared" si="1"/>
        <v>0.97277953841260101</v>
      </c>
    </row>
    <row r="157" spans="3:7" x14ac:dyDescent="0.25">
      <c r="C157" s="9" t="s">
        <v>2695</v>
      </c>
      <c r="E157" s="9">
        <f>SUMIF(A$2:A$132,"CELGENE SAS",E$2:E$132)</f>
        <v>810</v>
      </c>
      <c r="F157" s="71">
        <f t="shared" si="0"/>
        <v>4.7713858225044477E-3</v>
      </c>
      <c r="G157" s="71">
        <f t="shared" si="1"/>
        <v>0.97755092423510548</v>
      </c>
    </row>
    <row r="158" spans="3:7" x14ac:dyDescent="0.25">
      <c r="C158" s="9" t="s">
        <v>715</v>
      </c>
      <c r="E158" s="9">
        <f>SUMIF(A$2:A$132,"Genzyme",E$2:E$132)</f>
        <v>800</v>
      </c>
      <c r="F158" s="71">
        <f t="shared" si="0"/>
        <v>4.7124798246957504E-3</v>
      </c>
      <c r="G158" s="71">
        <f t="shared" si="1"/>
        <v>0.98226340405980128</v>
      </c>
    </row>
    <row r="161" spans="3:7" x14ac:dyDescent="0.25">
      <c r="C161" s="9" t="s">
        <v>93</v>
      </c>
      <c r="E161" s="9">
        <f>SUMIF(A$2:A$132,"Alexion Pharma France",E$2:E$132)</f>
        <v>0</v>
      </c>
    </row>
    <row r="162" spans="3:7" x14ac:dyDescent="0.25">
      <c r="E162" s="9"/>
      <c r="F162" s="71"/>
      <c r="G162" s="71"/>
    </row>
    <row r="163" spans="3:7" x14ac:dyDescent="0.25">
      <c r="E163" s="9"/>
      <c r="F163" s="71"/>
      <c r="G163" s="71"/>
    </row>
    <row r="164" spans="3:7" x14ac:dyDescent="0.25">
      <c r="E164" s="9"/>
      <c r="F164" s="71"/>
      <c r="G164" s="71"/>
    </row>
    <row r="165" spans="3:7" x14ac:dyDescent="0.25">
      <c r="E165" s="9"/>
      <c r="F165" s="71"/>
      <c r="G165" s="71"/>
    </row>
    <row r="166" spans="3:7" x14ac:dyDescent="0.25">
      <c r="C166" s="9" t="s">
        <v>940</v>
      </c>
      <c r="E166" s="9"/>
      <c r="F166" s="71"/>
      <c r="G166" s="71"/>
    </row>
    <row r="167" spans="3:7" x14ac:dyDescent="0.25">
      <c r="E167" s="9"/>
      <c r="F167" s="71"/>
      <c r="G167" s="71"/>
    </row>
    <row r="168" spans="3:7" x14ac:dyDescent="0.25">
      <c r="C168" s="9" t="s">
        <v>1282</v>
      </c>
      <c r="E168" s="9">
        <f>SUMIF(A$2:A$132,"NOVARTIS PHARMA SAS",E$2:E$132)</f>
        <v>2732</v>
      </c>
      <c r="F168" s="71"/>
      <c r="G168" s="71"/>
    </row>
    <row r="169" spans="3:7" x14ac:dyDescent="0.25">
      <c r="C169" s="9" t="s">
        <v>3195</v>
      </c>
      <c r="E169" s="9">
        <f>SUMIF(A$2:A$132,"Sociétés étrangères du groupe Novartis",E$2:E$132)</f>
        <v>1599</v>
      </c>
      <c r="F169" s="71"/>
      <c r="G169" s="71"/>
    </row>
    <row r="170" spans="3:7" x14ac:dyDescent="0.25">
      <c r="C170" s="9" t="s">
        <v>1513</v>
      </c>
      <c r="E170" s="9">
        <f>SUMIF(A$2:A$132,"ROCHE SAS",E$2:E$132)</f>
        <v>2785</v>
      </c>
      <c r="F170" s="71"/>
      <c r="G170" s="71"/>
    </row>
    <row r="171" spans="3:7" x14ac:dyDescent="0.25">
      <c r="C171" s="9" t="s">
        <v>4452</v>
      </c>
      <c r="E171" s="9">
        <f>SUMIF(A$2:A$132,"ROCHE Royaume-Uni",E$2:E$132)</f>
        <v>11800</v>
      </c>
      <c r="F171" s="71"/>
      <c r="G171" s="71"/>
    </row>
    <row r="172" spans="3:7" x14ac:dyDescent="0.25">
      <c r="C172" s="9" t="s">
        <v>3182</v>
      </c>
      <c r="E172" s="9">
        <f>SUMIF(A$2:A$132,"ROCHE ETATS-UNIS",E$2:E$132)</f>
        <v>5100</v>
      </c>
      <c r="F172" s="71"/>
      <c r="G172" s="71"/>
    </row>
    <row r="173" spans="3:7" x14ac:dyDescent="0.25">
      <c r="C173" s="9" t="s">
        <v>3296</v>
      </c>
      <c r="E173" s="9">
        <f>SUMIF(A$2:A$132,"ROCHE MAROC",E$2:E$132)</f>
        <v>1395</v>
      </c>
      <c r="F173" s="71"/>
      <c r="G173" s="71"/>
    </row>
    <row r="174" spans="3:7" x14ac:dyDescent="0.25">
      <c r="C174" s="9" t="s">
        <v>3298</v>
      </c>
      <c r="E174" s="9">
        <f>SUMIF(A$2:A$132,"ROCHE SUISSE",E$2:E$132)</f>
        <v>1800</v>
      </c>
      <c r="F174" s="71"/>
      <c r="G174" s="71"/>
    </row>
    <row r="175" spans="3:7" x14ac:dyDescent="0.25">
      <c r="C175" s="9" t="s">
        <v>3300</v>
      </c>
      <c r="E175" s="9">
        <f>SUMIF(A$2:A$132,"ROCHE DANEMARK",E$2:E$132)</f>
        <v>3625</v>
      </c>
      <c r="F175" s="71"/>
      <c r="G175" s="71"/>
    </row>
    <row r="176" spans="3:7" x14ac:dyDescent="0.25">
      <c r="C176" s="9" t="s">
        <v>4455</v>
      </c>
      <c r="E176" s="9">
        <f>SUMIF(A$2:A$132,"ROCHE Allemagne",E$2:E$132)</f>
        <v>1260</v>
      </c>
      <c r="F176" s="71"/>
      <c r="G176" s="71"/>
    </row>
    <row r="177" spans="3:7" x14ac:dyDescent="0.25">
      <c r="C177" s="9" t="s">
        <v>328</v>
      </c>
      <c r="E177" s="9">
        <f>SUMIF(A$2:A$132,"BRISTOL-MYERS SQUIBB COMPANY",E$2:E$132)</f>
        <v>1600</v>
      </c>
      <c r="F177" s="71"/>
      <c r="G177" s="71"/>
    </row>
    <row r="178" spans="3:7" x14ac:dyDescent="0.25">
      <c r="C178" s="9" t="s">
        <v>326</v>
      </c>
      <c r="E178" s="9">
        <f>SUMIF(A$2:A$132,"BRISTOL-MYERS SQUIBB",E$2:E$132)</f>
        <v>6473</v>
      </c>
      <c r="F178" s="71"/>
      <c r="G178" s="71"/>
    </row>
    <row r="179" spans="3:7" x14ac:dyDescent="0.25">
      <c r="E179" s="9"/>
      <c r="F179" s="71"/>
      <c r="G179" s="71"/>
    </row>
    <row r="180" spans="3:7" x14ac:dyDescent="0.25">
      <c r="E180" s="9"/>
      <c r="F180" s="71"/>
      <c r="G180" s="71"/>
    </row>
    <row r="181" spans="3:7" x14ac:dyDescent="0.25">
      <c r="E181" s="9"/>
      <c r="F181" s="71"/>
      <c r="G181" s="71"/>
    </row>
    <row r="182" spans="3:7" x14ac:dyDescent="0.25">
      <c r="C182" s="91" t="s">
        <v>4329</v>
      </c>
      <c r="E182" s="9">
        <f>SUM(E2:E4)</f>
        <v>4855</v>
      </c>
      <c r="F182" s="71"/>
      <c r="G182" s="71"/>
    </row>
    <row r="183" spans="3:7" x14ac:dyDescent="0.25">
      <c r="C183" s="91" t="s">
        <v>4330</v>
      </c>
      <c r="E183" s="9">
        <f>SUM(E5:E38)</f>
        <v>26187</v>
      </c>
      <c r="F183" s="71"/>
      <c r="G183" s="71"/>
    </row>
    <row r="184" spans="3:7" x14ac:dyDescent="0.25">
      <c r="C184" s="91" t="s">
        <v>4331</v>
      </c>
      <c r="E184" s="9">
        <f>SUM(E39:E72)</f>
        <v>57552</v>
      </c>
      <c r="F184" s="71"/>
      <c r="G184" s="71"/>
    </row>
    <row r="185" spans="3:7" x14ac:dyDescent="0.25">
      <c r="C185" s="91" t="s">
        <v>4332</v>
      </c>
      <c r="E185" s="9">
        <f>SUM(E73:E74)</f>
        <v>2200</v>
      </c>
      <c r="F185" s="71"/>
      <c r="G185" s="71"/>
    </row>
    <row r="186" spans="3:7" x14ac:dyDescent="0.25">
      <c r="C186" s="91" t="s">
        <v>4333</v>
      </c>
      <c r="E186" s="9">
        <f>SUM(E75:E78)</f>
        <v>2153</v>
      </c>
      <c r="F186" s="71"/>
      <c r="G186" s="71"/>
    </row>
    <row r="187" spans="3:7" x14ac:dyDescent="0.25">
      <c r="C187" s="91" t="s">
        <v>4334</v>
      </c>
      <c r="E187" s="9">
        <f>SUM(E79:E80)</f>
        <v>913</v>
      </c>
      <c r="F187" s="71"/>
      <c r="G187" s="71"/>
    </row>
    <row r="188" spans="3:7" x14ac:dyDescent="0.25">
      <c r="C188" s="91" t="s">
        <v>4335</v>
      </c>
      <c r="E188" s="9">
        <f>SUM(E81)</f>
        <v>800</v>
      </c>
      <c r="F188" s="71"/>
      <c r="G188" s="71"/>
    </row>
    <row r="189" spans="3:7" x14ac:dyDescent="0.25">
      <c r="C189" s="91" t="s">
        <v>4336</v>
      </c>
      <c r="E189" s="9">
        <f>0</f>
        <v>0</v>
      </c>
      <c r="F189" s="71"/>
      <c r="G189" s="71"/>
    </row>
    <row r="190" spans="3:7" x14ac:dyDescent="0.25">
      <c r="C190" s="91" t="s">
        <v>4337</v>
      </c>
      <c r="E190" s="9">
        <f>E82</f>
        <v>265</v>
      </c>
      <c r="F190" s="71"/>
      <c r="G190" s="71"/>
    </row>
    <row r="191" spans="3:7" x14ac:dyDescent="0.25">
      <c r="C191" s="91" t="s">
        <v>4338</v>
      </c>
      <c r="E191" s="9">
        <f>SUM(E83:E87)</f>
        <v>5698</v>
      </c>
      <c r="F191" s="71"/>
      <c r="G191" s="71"/>
    </row>
    <row r="192" spans="3:7" x14ac:dyDescent="0.25">
      <c r="C192" s="91" t="s">
        <v>4339</v>
      </c>
      <c r="E192" s="9">
        <f>0</f>
        <v>0</v>
      </c>
      <c r="F192" s="71"/>
      <c r="G192" s="71"/>
    </row>
    <row r="193" spans="3:7" x14ac:dyDescent="0.25">
      <c r="C193" s="91" t="s">
        <v>4340</v>
      </c>
      <c r="E193" s="9">
        <v>0</v>
      </c>
      <c r="F193" s="71"/>
      <c r="G193" s="71"/>
    </row>
    <row r="194" spans="3:7" x14ac:dyDescent="0.25">
      <c r="C194" s="91" t="s">
        <v>4341</v>
      </c>
      <c r="E194" s="9">
        <f>SUM(E88:E107)</f>
        <v>36509</v>
      </c>
      <c r="F194" s="71"/>
      <c r="G194" s="71"/>
    </row>
    <row r="195" spans="3:7" x14ac:dyDescent="0.25">
      <c r="C195" s="91" t="s">
        <v>4342</v>
      </c>
      <c r="E195" s="9">
        <v>0</v>
      </c>
      <c r="F195" s="71"/>
      <c r="G195" s="71"/>
    </row>
    <row r="196" spans="3:7" x14ac:dyDescent="0.25">
      <c r="C196" s="91" t="s">
        <v>4343</v>
      </c>
      <c r="E196" s="9">
        <v>0</v>
      </c>
      <c r="F196" s="71"/>
      <c r="G196" s="71"/>
    </row>
    <row r="197" spans="3:7" x14ac:dyDescent="0.25">
      <c r="C197" s="91" t="s">
        <v>4344</v>
      </c>
      <c r="E197" s="9">
        <f>SUM(E108:E132)</f>
        <v>32630</v>
      </c>
      <c r="F197" s="71"/>
      <c r="G197" s="71"/>
    </row>
    <row r="198" spans="3:7" x14ac:dyDescent="0.25">
      <c r="C198" s="91" t="s">
        <v>4345</v>
      </c>
      <c r="E198" s="9">
        <v>0</v>
      </c>
      <c r="F198" s="71"/>
      <c r="G198" s="71"/>
    </row>
    <row r="199" spans="3:7" x14ac:dyDescent="0.25">
      <c r="E199" s="9"/>
      <c r="F199" s="71"/>
      <c r="G199" s="71"/>
    </row>
    <row r="200" spans="3:7" x14ac:dyDescent="0.25">
      <c r="F200" s="71"/>
      <c r="G200" s="71"/>
    </row>
    <row r="201" spans="3:7" x14ac:dyDescent="0.25">
      <c r="F201" s="71"/>
      <c r="G201" s="71"/>
    </row>
    <row r="202" spans="3:7" x14ac:dyDescent="0.25">
      <c r="F202" s="71"/>
      <c r="G202" s="71"/>
    </row>
    <row r="203" spans="3:7" x14ac:dyDescent="0.25">
      <c r="F203" s="71"/>
      <c r="G203" s="71"/>
    </row>
    <row r="204" spans="3:7" x14ac:dyDescent="0.25">
      <c r="F204" s="71"/>
      <c r="G204" s="71"/>
    </row>
    <row r="205" spans="3:7" x14ac:dyDescent="0.25">
      <c r="F205" s="71"/>
      <c r="G205" s="71"/>
    </row>
    <row r="206" spans="3:7" x14ac:dyDescent="0.25">
      <c r="F206" s="71"/>
      <c r="G206" s="71"/>
    </row>
    <row r="207" spans="3:7" x14ac:dyDescent="0.25">
      <c r="F207" s="71"/>
      <c r="G207" s="71"/>
    </row>
    <row r="208" spans="3:7" x14ac:dyDescent="0.25">
      <c r="F208" s="71"/>
      <c r="G208" s="71"/>
    </row>
    <row r="209" spans="6:7" x14ac:dyDescent="0.25">
      <c r="F209" s="71"/>
      <c r="G209" s="71"/>
    </row>
    <row r="210" spans="6:7" x14ac:dyDescent="0.25">
      <c r="F210" s="71"/>
      <c r="G210" s="71"/>
    </row>
    <row r="211" spans="6:7" x14ac:dyDescent="0.25">
      <c r="F211" s="71"/>
      <c r="G211" s="71"/>
    </row>
    <row r="212" spans="6:7" x14ac:dyDescent="0.25">
      <c r="F212" s="71"/>
      <c r="G212" s="71"/>
    </row>
    <row r="213" spans="6:7" x14ac:dyDescent="0.25">
      <c r="F213" s="71"/>
      <c r="G213" s="71"/>
    </row>
    <row r="214" spans="6:7" x14ac:dyDescent="0.25">
      <c r="F214" s="71"/>
      <c r="G214" s="71"/>
    </row>
    <row r="215" spans="6:7" x14ac:dyDescent="0.25">
      <c r="F215" s="71"/>
      <c r="G215" s="71"/>
    </row>
    <row r="216" spans="6:7" x14ac:dyDescent="0.25">
      <c r="F216" s="71"/>
      <c r="G216" s="71"/>
    </row>
    <row r="217" spans="6:7" x14ac:dyDescent="0.25">
      <c r="F217" s="71"/>
      <c r="G217" s="71"/>
    </row>
    <row r="218" spans="6:7" x14ac:dyDescent="0.25">
      <c r="F218" s="71"/>
      <c r="G218" s="71"/>
    </row>
    <row r="219" spans="6:7" x14ac:dyDescent="0.25">
      <c r="F219" s="71"/>
      <c r="G219" s="71"/>
    </row>
    <row r="220" spans="6:7" x14ac:dyDescent="0.25">
      <c r="F220" s="71"/>
      <c r="G220" s="71"/>
    </row>
    <row r="221" spans="6:7" x14ac:dyDescent="0.25">
      <c r="F221" s="71"/>
      <c r="G221" s="71"/>
    </row>
    <row r="222" spans="6:7" x14ac:dyDescent="0.25">
      <c r="F222" s="71"/>
      <c r="G222" s="71"/>
    </row>
    <row r="223" spans="6:7" x14ac:dyDescent="0.25">
      <c r="F223" s="71"/>
      <c r="G223" s="71"/>
    </row>
    <row r="224" spans="6:7" x14ac:dyDescent="0.25">
      <c r="F224" s="71"/>
      <c r="G224" s="71"/>
    </row>
    <row r="225" spans="6:7" x14ac:dyDescent="0.25">
      <c r="F225" s="71"/>
      <c r="G225" s="71"/>
    </row>
    <row r="226" spans="6:7" x14ac:dyDescent="0.25">
      <c r="F226" s="71"/>
      <c r="G226" s="71"/>
    </row>
    <row r="227" spans="6:7" x14ac:dyDescent="0.25">
      <c r="F227" s="71"/>
      <c r="G227" s="71"/>
    </row>
    <row r="228" spans="6:7" x14ac:dyDescent="0.25">
      <c r="F228" s="71"/>
      <c r="G228" s="71"/>
    </row>
    <row r="229" spans="6:7" x14ac:dyDescent="0.25">
      <c r="F229" s="71"/>
      <c r="G229" s="71"/>
    </row>
    <row r="230" spans="6:7" x14ac:dyDescent="0.25">
      <c r="F230" s="71"/>
      <c r="G230" s="71"/>
    </row>
    <row r="231" spans="6:7" x14ac:dyDescent="0.25">
      <c r="F231" s="71"/>
      <c r="G231" s="71"/>
    </row>
    <row r="232" spans="6:7" x14ac:dyDescent="0.25">
      <c r="F232" s="71"/>
      <c r="G232" s="71"/>
    </row>
    <row r="233" spans="6:7" x14ac:dyDescent="0.25">
      <c r="F233" s="71"/>
      <c r="G233" s="71"/>
    </row>
    <row r="234" spans="6:7" x14ac:dyDescent="0.25">
      <c r="F234" s="71"/>
      <c r="G234" s="71"/>
    </row>
    <row r="235" spans="6:7" x14ac:dyDescent="0.25">
      <c r="F235" s="71"/>
      <c r="G235" s="71"/>
    </row>
    <row r="236" spans="6:7" x14ac:dyDescent="0.25">
      <c r="F236" s="71"/>
      <c r="G236" s="71"/>
    </row>
    <row r="237" spans="6:7" x14ac:dyDescent="0.25">
      <c r="F237" s="71"/>
      <c r="G237" s="71"/>
    </row>
    <row r="238" spans="6:7" x14ac:dyDescent="0.25">
      <c r="F238" s="71"/>
      <c r="G238" s="71"/>
    </row>
    <row r="239" spans="6:7" x14ac:dyDescent="0.25">
      <c r="F239" s="71"/>
      <c r="G239" s="71"/>
    </row>
    <row r="240" spans="6:7" x14ac:dyDescent="0.25">
      <c r="F240" s="71"/>
      <c r="G240" s="71"/>
    </row>
    <row r="241" spans="6:7" x14ac:dyDescent="0.25">
      <c r="F241" s="71"/>
      <c r="G241" s="71"/>
    </row>
    <row r="242" spans="6:7" x14ac:dyDescent="0.25">
      <c r="F242" s="71"/>
      <c r="G242" s="71"/>
    </row>
    <row r="243" spans="6:7" x14ac:dyDescent="0.25">
      <c r="F243" s="71"/>
      <c r="G243" s="71"/>
    </row>
    <row r="244" spans="6:7" x14ac:dyDescent="0.25">
      <c r="F244" s="71"/>
      <c r="G244" s="71"/>
    </row>
    <row r="245" spans="6:7" x14ac:dyDescent="0.25">
      <c r="F245" s="71"/>
      <c r="G245" s="71"/>
    </row>
    <row r="246" spans="6:7" x14ac:dyDescent="0.25">
      <c r="F246" s="71"/>
      <c r="G246" s="71"/>
    </row>
    <row r="247" spans="6:7" x14ac:dyDescent="0.25">
      <c r="F247" s="71"/>
      <c r="G247" s="71"/>
    </row>
    <row r="248" spans="6:7" x14ac:dyDescent="0.25">
      <c r="F248" s="71"/>
      <c r="G248" s="71"/>
    </row>
    <row r="249" spans="6:7" x14ac:dyDescent="0.25">
      <c r="F249" s="71"/>
      <c r="G249" s="71"/>
    </row>
    <row r="250" spans="6:7" x14ac:dyDescent="0.25">
      <c r="F250" s="71"/>
      <c r="G250" s="71"/>
    </row>
    <row r="251" spans="6:7" x14ac:dyDescent="0.25">
      <c r="F251" s="71"/>
      <c r="G251" s="71"/>
    </row>
    <row r="252" spans="6:7" x14ac:dyDescent="0.25">
      <c r="F252" s="71"/>
      <c r="G252" s="71"/>
    </row>
    <row r="253" spans="6:7" x14ac:dyDescent="0.25">
      <c r="F253" s="71"/>
      <c r="G253" s="71"/>
    </row>
    <row r="254" spans="6:7" x14ac:dyDescent="0.25">
      <c r="F254" s="71"/>
      <c r="G254" s="71"/>
    </row>
    <row r="255" spans="6:7" x14ac:dyDescent="0.25">
      <c r="F255" s="71"/>
      <c r="G255" s="71"/>
    </row>
    <row r="256" spans="6:7" x14ac:dyDescent="0.25">
      <c r="F256" s="71"/>
      <c r="G256" s="71"/>
    </row>
    <row r="257" spans="6:7" x14ac:dyDescent="0.25">
      <c r="F257" s="71"/>
      <c r="G257" s="71"/>
    </row>
    <row r="258" spans="6:7" x14ac:dyDescent="0.25">
      <c r="F258" s="71"/>
      <c r="G258" s="71"/>
    </row>
    <row r="259" spans="6:7" x14ac:dyDescent="0.25">
      <c r="F259" s="71"/>
      <c r="G259" s="71"/>
    </row>
    <row r="260" spans="6:7" x14ac:dyDescent="0.25">
      <c r="F260" s="71"/>
      <c r="G260" s="71"/>
    </row>
    <row r="261" spans="6:7" x14ac:dyDescent="0.25">
      <c r="F261" s="71"/>
      <c r="G261" s="71"/>
    </row>
    <row r="262" spans="6:7" x14ac:dyDescent="0.25">
      <c r="F262" s="71"/>
      <c r="G262" s="71"/>
    </row>
    <row r="263" spans="6:7" x14ac:dyDescent="0.25">
      <c r="F263" s="71"/>
      <c r="G263" s="71"/>
    </row>
    <row r="264" spans="6:7" x14ac:dyDescent="0.25">
      <c r="F264" s="71"/>
      <c r="G264" s="71"/>
    </row>
    <row r="265" spans="6:7" x14ac:dyDescent="0.25">
      <c r="F265" s="71"/>
      <c r="G265" s="71"/>
    </row>
    <row r="266" spans="6:7" x14ac:dyDescent="0.25">
      <c r="F266" s="71"/>
      <c r="G266" s="71"/>
    </row>
    <row r="267" spans="6:7" x14ac:dyDescent="0.25">
      <c r="F267" s="71"/>
      <c r="G267" s="71"/>
    </row>
    <row r="268" spans="6:7" x14ac:dyDescent="0.25">
      <c r="F268" s="71"/>
      <c r="G268" s="71"/>
    </row>
    <row r="269" spans="6:7" x14ac:dyDescent="0.25">
      <c r="F269" s="71"/>
      <c r="G269" s="71"/>
    </row>
    <row r="270" spans="6:7" x14ac:dyDescent="0.25">
      <c r="F270" s="71"/>
      <c r="G270" s="71"/>
    </row>
    <row r="271" spans="6:7" x14ac:dyDescent="0.25">
      <c r="F271" s="71"/>
      <c r="G271" s="71"/>
    </row>
    <row r="272" spans="6:7" x14ac:dyDescent="0.25">
      <c r="F272" s="71"/>
      <c r="G272" s="71"/>
    </row>
    <row r="273" spans="6:7" x14ac:dyDescent="0.25">
      <c r="F273" s="71"/>
      <c r="G273" s="71"/>
    </row>
    <row r="274" spans="6:7" x14ac:dyDescent="0.25">
      <c r="F274" s="71"/>
      <c r="G274" s="71"/>
    </row>
    <row r="275" spans="6:7" x14ac:dyDescent="0.25">
      <c r="F275" s="71"/>
      <c r="G275" s="71"/>
    </row>
    <row r="276" spans="6:7" x14ac:dyDescent="0.25">
      <c r="F276" s="71"/>
      <c r="G276" s="71"/>
    </row>
    <row r="277" spans="6:7" x14ac:dyDescent="0.25">
      <c r="F277" s="71"/>
      <c r="G277" s="71"/>
    </row>
    <row r="278" spans="6:7" x14ac:dyDescent="0.25">
      <c r="F278" s="71"/>
      <c r="G278" s="71"/>
    </row>
    <row r="279" spans="6:7" x14ac:dyDescent="0.25">
      <c r="F279" s="71"/>
      <c r="G279" s="71"/>
    </row>
    <row r="280" spans="6:7" x14ac:dyDescent="0.25">
      <c r="F280" s="71"/>
      <c r="G280" s="71"/>
    </row>
    <row r="281" spans="6:7" x14ac:dyDescent="0.25">
      <c r="F281" s="71"/>
      <c r="G281" s="71"/>
    </row>
    <row r="282" spans="6:7" x14ac:dyDescent="0.25">
      <c r="F282" s="71"/>
      <c r="G282" s="71"/>
    </row>
    <row r="283" spans="6:7" x14ac:dyDescent="0.25">
      <c r="F283" s="71"/>
      <c r="G283" s="71"/>
    </row>
    <row r="284" spans="6:7" x14ac:dyDescent="0.25">
      <c r="F284" s="71"/>
      <c r="G284" s="71"/>
    </row>
    <row r="285" spans="6:7" x14ac:dyDescent="0.25">
      <c r="F285" s="71"/>
      <c r="G285" s="71"/>
    </row>
    <row r="286" spans="6:7" x14ac:dyDescent="0.25">
      <c r="F286" s="71"/>
      <c r="G286" s="71"/>
    </row>
    <row r="287" spans="6:7" x14ac:dyDescent="0.25">
      <c r="F287" s="71"/>
      <c r="G287" s="71"/>
    </row>
    <row r="288" spans="6:7" x14ac:dyDescent="0.25">
      <c r="F288" s="71"/>
      <c r="G288" s="71"/>
    </row>
    <row r="289" spans="6:7" x14ac:dyDescent="0.25">
      <c r="F289" s="71"/>
      <c r="G289" s="71"/>
    </row>
    <row r="290" spans="6:7" x14ac:dyDescent="0.25">
      <c r="F290" s="71"/>
      <c r="G290" s="71"/>
    </row>
    <row r="291" spans="6:7" x14ac:dyDescent="0.25">
      <c r="F291" s="71"/>
      <c r="G291" s="71"/>
    </row>
    <row r="292" spans="6:7" x14ac:dyDescent="0.25">
      <c r="F292" s="71"/>
      <c r="G292" s="71"/>
    </row>
    <row r="293" spans="6:7" x14ac:dyDescent="0.25">
      <c r="F293" s="71"/>
      <c r="G293" s="71"/>
    </row>
    <row r="294" spans="6:7" x14ac:dyDescent="0.25">
      <c r="F294" s="71"/>
      <c r="G294" s="71"/>
    </row>
    <row r="295" spans="6:7" x14ac:dyDescent="0.25">
      <c r="F295" s="71"/>
      <c r="G295" s="71"/>
    </row>
    <row r="296" spans="6:7" x14ac:dyDescent="0.25">
      <c r="F296" s="71"/>
      <c r="G296" s="71"/>
    </row>
    <row r="297" spans="6:7" x14ac:dyDescent="0.25">
      <c r="F297" s="71"/>
      <c r="G297" s="71"/>
    </row>
    <row r="298" spans="6:7" x14ac:dyDescent="0.25">
      <c r="F298" s="71"/>
      <c r="G298" s="71"/>
    </row>
    <row r="299" spans="6:7" x14ac:dyDescent="0.25">
      <c r="F299" s="71"/>
      <c r="G299" s="71"/>
    </row>
    <row r="300" spans="6:7" x14ac:dyDescent="0.25">
      <c r="F300" s="71"/>
      <c r="G300" s="71"/>
    </row>
    <row r="301" spans="6:7" x14ac:dyDescent="0.25">
      <c r="F301" s="71"/>
      <c r="G301" s="71"/>
    </row>
    <row r="302" spans="6:7" x14ac:dyDescent="0.25">
      <c r="F302" s="71"/>
      <c r="G302" s="71"/>
    </row>
    <row r="303" spans="6:7" x14ac:dyDescent="0.25">
      <c r="F303" s="71"/>
      <c r="G303" s="71"/>
    </row>
    <row r="304" spans="6:7" x14ac:dyDescent="0.25">
      <c r="F304" s="71"/>
      <c r="G304" s="71"/>
    </row>
    <row r="305" spans="6:7" x14ac:dyDescent="0.25">
      <c r="F305" s="71"/>
      <c r="G305" s="71"/>
    </row>
    <row r="306" spans="6:7" x14ac:dyDescent="0.25">
      <c r="F306" s="71"/>
      <c r="G306" s="71"/>
    </row>
    <row r="307" spans="6:7" x14ac:dyDescent="0.25">
      <c r="F307" s="71"/>
      <c r="G307" s="71"/>
    </row>
    <row r="308" spans="6:7" x14ac:dyDescent="0.25">
      <c r="F308" s="71"/>
      <c r="G308" s="71"/>
    </row>
    <row r="309" spans="6:7" x14ac:dyDescent="0.25">
      <c r="F309" s="71"/>
      <c r="G309" s="71"/>
    </row>
    <row r="310" spans="6:7" x14ac:dyDescent="0.25">
      <c r="F310" s="71"/>
      <c r="G310" s="71"/>
    </row>
    <row r="311" spans="6:7" x14ac:dyDescent="0.25">
      <c r="F311" s="71"/>
      <c r="G311" s="71"/>
    </row>
    <row r="312" spans="6:7" x14ac:dyDescent="0.25">
      <c r="F312" s="71"/>
      <c r="G312" s="71"/>
    </row>
    <row r="313" spans="6:7" x14ac:dyDescent="0.25">
      <c r="F313" s="71"/>
      <c r="G313" s="71"/>
    </row>
    <row r="314" spans="6:7" x14ac:dyDescent="0.25">
      <c r="F314" s="71"/>
      <c r="G314" s="71"/>
    </row>
    <row r="315" spans="6:7" x14ac:dyDescent="0.25">
      <c r="F315" s="71"/>
      <c r="G315" s="71"/>
    </row>
    <row r="316" spans="6:7" x14ac:dyDescent="0.25">
      <c r="F316" s="71"/>
      <c r="G316" s="71"/>
    </row>
    <row r="317" spans="6:7" x14ac:dyDescent="0.25">
      <c r="F317" s="71"/>
      <c r="G317" s="71"/>
    </row>
    <row r="318" spans="6:7" x14ac:dyDescent="0.25">
      <c r="F318" s="71"/>
      <c r="G318" s="71"/>
    </row>
    <row r="319" spans="6:7" x14ac:dyDescent="0.25">
      <c r="F319" s="71"/>
      <c r="G319" s="71"/>
    </row>
    <row r="320" spans="6:7" x14ac:dyDescent="0.25">
      <c r="F320" s="71"/>
      <c r="G320" s="71"/>
    </row>
    <row r="321" spans="1:7" x14ac:dyDescent="0.25">
      <c r="F321" s="71"/>
      <c r="G321" s="71"/>
    </row>
    <row r="322" spans="1:7" x14ac:dyDescent="0.25">
      <c r="F322" s="71"/>
      <c r="G322" s="71"/>
    </row>
    <row r="323" spans="1:7" x14ac:dyDescent="0.25">
      <c r="F323" s="71"/>
      <c r="G323" s="71"/>
    </row>
    <row r="324" spans="1:7" x14ac:dyDescent="0.25">
      <c r="F324" s="71"/>
      <c r="G324" s="71"/>
    </row>
    <row r="325" spans="1:7" x14ac:dyDescent="0.25">
      <c r="F325" s="71"/>
      <c r="G325" s="71"/>
    </row>
    <row r="326" spans="1:7" x14ac:dyDescent="0.25">
      <c r="F326" s="71"/>
      <c r="G326" s="71"/>
    </row>
    <row r="327" spans="1:7" x14ac:dyDescent="0.25">
      <c r="F327" s="71"/>
      <c r="G327" s="71"/>
    </row>
    <row r="328" spans="1:7" x14ac:dyDescent="0.25">
      <c r="F328" s="71"/>
      <c r="G328" s="71"/>
    </row>
    <row r="329" spans="1:7" x14ac:dyDescent="0.25">
      <c r="F329" s="71"/>
      <c r="G329" s="71"/>
    </row>
    <row r="334" spans="1:7" s="1" customFormat="1" x14ac:dyDescent="0.25">
      <c r="A334"/>
      <c r="B334"/>
      <c r="C334" s="9"/>
      <c r="D334" s="12"/>
      <c r="E334"/>
    </row>
    <row r="335" spans="1:7" s="1" customFormat="1" x14ac:dyDescent="0.25">
      <c r="A335"/>
      <c r="B335"/>
      <c r="C335" s="9"/>
      <c r="D335" s="12"/>
      <c r="E335"/>
    </row>
    <row r="336" spans="1:7" s="1" customFormat="1" x14ac:dyDescent="0.25">
      <c r="A336"/>
      <c r="B336"/>
      <c r="C336" s="9"/>
      <c r="D336" s="12"/>
      <c r="E336"/>
    </row>
    <row r="337" spans="1:5" s="1" customFormat="1" x14ac:dyDescent="0.25">
      <c r="A337"/>
      <c r="B337"/>
      <c r="C337" s="9"/>
      <c r="D337" s="12"/>
      <c r="E337"/>
    </row>
  </sheetData>
  <pageMargins left="0.7" right="0.7" top="0.75" bottom="0.75" header="0.3" footer="0.3"/>
  <pageSetup paperSize="9" orientation="portrait" horizontalDpi="4294967293" r:id="rId1"/>
  <ignoredErrors>
    <ignoredError sqref="E182:E199"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dimension ref="A1:M227"/>
  <sheetViews>
    <sheetView zoomScale="110" zoomScaleNormal="110" workbookViewId="0">
      <selection sqref="A1:B227"/>
    </sheetView>
  </sheetViews>
  <sheetFormatPr baseColWidth="10" defaultRowHeight="15" x14ac:dyDescent="0.25"/>
  <cols>
    <col min="1" max="2" width="48" bestFit="1" customWidth="1"/>
  </cols>
  <sheetData>
    <row r="1" spans="1:13" x14ac:dyDescent="0.25">
      <c r="A1" s="31" t="s">
        <v>2007</v>
      </c>
      <c r="B1" s="31" t="s">
        <v>2008</v>
      </c>
    </row>
    <row r="2" spans="1:13" x14ac:dyDescent="0.25">
      <c r="A2" s="25" t="s">
        <v>3409</v>
      </c>
      <c r="B2" s="25" t="s">
        <v>2013</v>
      </c>
    </row>
    <row r="3" spans="1:13" x14ac:dyDescent="0.25">
      <c r="A3" s="25" t="s">
        <v>2276</v>
      </c>
      <c r="B3" s="25" t="s">
        <v>2015</v>
      </c>
    </row>
    <row r="4" spans="1:13" x14ac:dyDescent="0.25">
      <c r="A4" s="25" t="s">
        <v>2563</v>
      </c>
      <c r="B4" s="25" t="s">
        <v>2038</v>
      </c>
    </row>
    <row r="5" spans="1:13" x14ac:dyDescent="0.25">
      <c r="A5" s="8" t="s">
        <v>2116</v>
      </c>
      <c r="B5" s="8" t="s">
        <v>2017</v>
      </c>
      <c r="F5" s="15"/>
      <c r="G5" s="15"/>
      <c r="H5" s="15"/>
      <c r="I5" s="15"/>
      <c r="J5" s="15"/>
      <c r="M5" s="15"/>
    </row>
    <row r="6" spans="1:13" x14ac:dyDescent="0.25">
      <c r="A6" s="8" t="s">
        <v>2126</v>
      </c>
      <c r="B6" s="8" t="s">
        <v>2028</v>
      </c>
    </row>
    <row r="7" spans="1:13" x14ac:dyDescent="0.25">
      <c r="A7" s="25" t="s">
        <v>2562</v>
      </c>
      <c r="B7" s="25" t="s">
        <v>2036</v>
      </c>
    </row>
    <row r="8" spans="1:13" x14ac:dyDescent="0.25">
      <c r="A8" s="25" t="s">
        <v>3558</v>
      </c>
      <c r="B8" s="25" t="s">
        <v>2036</v>
      </c>
    </row>
    <row r="9" spans="1:13" x14ac:dyDescent="0.25">
      <c r="A9" s="8" t="s">
        <v>2009</v>
      </c>
      <c r="B9" s="8" t="s">
        <v>2010</v>
      </c>
    </row>
    <row r="10" spans="1:13" x14ac:dyDescent="0.25">
      <c r="A10" s="8" t="s">
        <v>2011</v>
      </c>
      <c r="B10" s="8" t="s">
        <v>2010</v>
      </c>
    </row>
    <row r="11" spans="1:13" x14ac:dyDescent="0.25">
      <c r="A11" s="8" t="s">
        <v>2012</v>
      </c>
      <c r="B11" s="8" t="s">
        <v>2013</v>
      </c>
    </row>
    <row r="12" spans="1:13" x14ac:dyDescent="0.25">
      <c r="A12" s="25" t="s">
        <v>3559</v>
      </c>
      <c r="B12" s="25" t="s">
        <v>2010</v>
      </c>
    </row>
    <row r="13" spans="1:13" x14ac:dyDescent="0.25">
      <c r="A13" s="8" t="s">
        <v>2014</v>
      </c>
      <c r="B13" s="8" t="s">
        <v>2015</v>
      </c>
    </row>
    <row r="14" spans="1:13" x14ac:dyDescent="0.25">
      <c r="A14" s="25" t="s">
        <v>3078</v>
      </c>
      <c r="B14" s="25" t="s">
        <v>2010</v>
      </c>
    </row>
    <row r="15" spans="1:13" x14ac:dyDescent="0.25">
      <c r="A15" s="25" t="s">
        <v>2582</v>
      </c>
      <c r="B15" s="25" t="s">
        <v>2013</v>
      </c>
    </row>
    <row r="16" spans="1:13" x14ac:dyDescent="0.25">
      <c r="A16" s="25" t="s">
        <v>2474</v>
      </c>
      <c r="B16" s="25" t="s">
        <v>2010</v>
      </c>
    </row>
    <row r="17" spans="1:2" x14ac:dyDescent="0.25">
      <c r="A17" s="25" t="s">
        <v>2522</v>
      </c>
      <c r="B17" s="25" t="s">
        <v>2028</v>
      </c>
    </row>
    <row r="18" spans="1:2" x14ac:dyDescent="0.25">
      <c r="A18" s="25" t="s">
        <v>3079</v>
      </c>
      <c r="B18" s="25" t="s">
        <v>2010</v>
      </c>
    </row>
    <row r="19" spans="1:2" x14ac:dyDescent="0.25">
      <c r="A19" s="25" t="s">
        <v>3080</v>
      </c>
      <c r="B19" s="25" t="s">
        <v>2010</v>
      </c>
    </row>
    <row r="20" spans="1:2" x14ac:dyDescent="0.25">
      <c r="A20" s="25" t="s">
        <v>2580</v>
      </c>
      <c r="B20" s="25" t="s">
        <v>2010</v>
      </c>
    </row>
    <row r="21" spans="1:2" x14ac:dyDescent="0.25">
      <c r="A21" s="25" t="s">
        <v>2277</v>
      </c>
      <c r="B21" s="25" t="s">
        <v>2010</v>
      </c>
    </row>
    <row r="22" spans="1:2" x14ac:dyDescent="0.25">
      <c r="A22" s="25" t="s">
        <v>2592</v>
      </c>
      <c r="B22" s="25" t="s">
        <v>2010</v>
      </c>
    </row>
    <row r="23" spans="1:2" x14ac:dyDescent="0.25">
      <c r="A23" s="25" t="s">
        <v>2558</v>
      </c>
      <c r="B23" s="25" t="s">
        <v>2010</v>
      </c>
    </row>
    <row r="24" spans="1:2" x14ac:dyDescent="0.25">
      <c r="A24" s="25" t="s">
        <v>2519</v>
      </c>
      <c r="B24" s="25" t="s">
        <v>2015</v>
      </c>
    </row>
    <row r="25" spans="1:2" x14ac:dyDescent="0.25">
      <c r="A25" s="25" t="s">
        <v>2278</v>
      </c>
      <c r="B25" s="25" t="s">
        <v>2010</v>
      </c>
    </row>
    <row r="26" spans="1:2" x14ac:dyDescent="0.25">
      <c r="A26" s="25" t="s">
        <v>2906</v>
      </c>
      <c r="B26" s="25" t="s">
        <v>2010</v>
      </c>
    </row>
    <row r="27" spans="1:2" x14ac:dyDescent="0.25">
      <c r="A27" s="25" t="s">
        <v>2995</v>
      </c>
      <c r="B27" s="25" t="s">
        <v>2028</v>
      </c>
    </row>
    <row r="28" spans="1:2" x14ac:dyDescent="0.25">
      <c r="A28" s="8" t="s">
        <v>2087</v>
      </c>
      <c r="B28" s="8" t="s">
        <v>2017</v>
      </c>
    </row>
    <row r="29" spans="1:2" x14ac:dyDescent="0.25">
      <c r="A29" s="8" t="s">
        <v>2016</v>
      </c>
      <c r="B29" s="8" t="s">
        <v>2017</v>
      </c>
    </row>
    <row r="30" spans="1:2" x14ac:dyDescent="0.25">
      <c r="A30" s="8" t="s">
        <v>2104</v>
      </c>
      <c r="B30" s="8" t="s">
        <v>2015</v>
      </c>
    </row>
    <row r="31" spans="1:2" x14ac:dyDescent="0.25">
      <c r="A31" s="8" t="s">
        <v>2100</v>
      </c>
      <c r="B31" s="8" t="s">
        <v>2015</v>
      </c>
    </row>
    <row r="32" spans="1:2" x14ac:dyDescent="0.25">
      <c r="A32" s="25" t="s">
        <v>2279</v>
      </c>
      <c r="B32" s="25" t="s">
        <v>2015</v>
      </c>
    </row>
    <row r="33" spans="1:2" x14ac:dyDescent="0.25">
      <c r="A33" s="25" t="s">
        <v>3123</v>
      </c>
      <c r="B33" s="25" t="s">
        <v>2013</v>
      </c>
    </row>
    <row r="34" spans="1:2" x14ac:dyDescent="0.25">
      <c r="A34" s="8" t="s">
        <v>2018</v>
      </c>
      <c r="B34" s="8" t="s">
        <v>2010</v>
      </c>
    </row>
    <row r="35" spans="1:2" x14ac:dyDescent="0.25">
      <c r="A35" s="25" t="s">
        <v>3520</v>
      </c>
      <c r="B35" s="25" t="s">
        <v>2010</v>
      </c>
    </row>
    <row r="36" spans="1:2" x14ac:dyDescent="0.25">
      <c r="A36" s="8" t="s">
        <v>2019</v>
      </c>
      <c r="B36" s="8" t="s">
        <v>2013</v>
      </c>
    </row>
    <row r="37" spans="1:2" x14ac:dyDescent="0.25">
      <c r="A37" s="8" t="s">
        <v>2020</v>
      </c>
      <c r="B37" s="8" t="s">
        <v>2010</v>
      </c>
    </row>
    <row r="38" spans="1:2" x14ac:dyDescent="0.25">
      <c r="A38" s="8" t="s">
        <v>2076</v>
      </c>
      <c r="B38" s="8" t="s">
        <v>2010</v>
      </c>
    </row>
    <row r="39" spans="1:2" x14ac:dyDescent="0.25">
      <c r="A39" s="8" t="s">
        <v>2021</v>
      </c>
      <c r="B39" s="8" t="s">
        <v>2010</v>
      </c>
    </row>
    <row r="40" spans="1:2" x14ac:dyDescent="0.25">
      <c r="A40" s="25" t="s">
        <v>3052</v>
      </c>
      <c r="B40" s="25" t="s">
        <v>2010</v>
      </c>
    </row>
    <row r="41" spans="1:2" x14ac:dyDescent="0.25">
      <c r="A41" s="25" t="s">
        <v>2971</v>
      </c>
      <c r="B41" s="25" t="s">
        <v>2028</v>
      </c>
    </row>
    <row r="42" spans="1:2" x14ac:dyDescent="0.25">
      <c r="A42" s="25" t="s">
        <v>2280</v>
      </c>
      <c r="B42" s="25" t="s">
        <v>2028</v>
      </c>
    </row>
    <row r="43" spans="1:2" x14ac:dyDescent="0.25">
      <c r="A43" s="25" t="s">
        <v>3124</v>
      </c>
      <c r="B43" s="25" t="s">
        <v>2013</v>
      </c>
    </row>
    <row r="44" spans="1:2" x14ac:dyDescent="0.25">
      <c r="A44" s="25" t="s">
        <v>2597</v>
      </c>
      <c r="B44" s="25" t="s">
        <v>2010</v>
      </c>
    </row>
    <row r="45" spans="1:2" x14ac:dyDescent="0.25">
      <c r="A45" s="25" t="s">
        <v>2281</v>
      </c>
      <c r="B45" s="25" t="s">
        <v>2010</v>
      </c>
    </row>
    <row r="46" spans="1:2" x14ac:dyDescent="0.25">
      <c r="A46" s="25" t="s">
        <v>2457</v>
      </c>
      <c r="B46" s="25" t="s">
        <v>2028</v>
      </c>
    </row>
    <row r="47" spans="1:2" x14ac:dyDescent="0.25">
      <c r="A47" s="25" t="s">
        <v>2456</v>
      </c>
      <c r="B47" s="25" t="s">
        <v>2028</v>
      </c>
    </row>
    <row r="48" spans="1:2" x14ac:dyDescent="0.25">
      <c r="A48" s="25" t="s">
        <v>2458</v>
      </c>
      <c r="B48" s="25" t="s">
        <v>2028</v>
      </c>
    </row>
    <row r="49" spans="1:2" x14ac:dyDescent="0.25">
      <c r="A49" s="25" t="s">
        <v>3125</v>
      </c>
      <c r="B49" s="25" t="s">
        <v>2010</v>
      </c>
    </row>
    <row r="50" spans="1:2" x14ac:dyDescent="0.25">
      <c r="A50" s="25" t="s">
        <v>3070</v>
      </c>
      <c r="B50" s="25" t="s">
        <v>2010</v>
      </c>
    </row>
    <row r="51" spans="1:2" x14ac:dyDescent="0.25">
      <c r="A51" s="25" t="s">
        <v>2433</v>
      </c>
      <c r="B51" s="25" t="s">
        <v>2010</v>
      </c>
    </row>
    <row r="52" spans="1:2" x14ac:dyDescent="0.25">
      <c r="A52" s="25" t="s">
        <v>2670</v>
      </c>
      <c r="B52" s="25" t="s">
        <v>2028</v>
      </c>
    </row>
    <row r="53" spans="1:2" x14ac:dyDescent="0.25">
      <c r="A53" s="25" t="s">
        <v>2598</v>
      </c>
      <c r="B53" s="25" t="s">
        <v>2015</v>
      </c>
    </row>
    <row r="54" spans="1:2" x14ac:dyDescent="0.25">
      <c r="A54" s="8" t="s">
        <v>2056</v>
      </c>
      <c r="B54" s="8" t="s">
        <v>2015</v>
      </c>
    </row>
    <row r="55" spans="1:2" x14ac:dyDescent="0.25">
      <c r="A55" s="25" t="s">
        <v>2480</v>
      </c>
      <c r="B55" s="25" t="s">
        <v>2010</v>
      </c>
    </row>
    <row r="56" spans="1:2" x14ac:dyDescent="0.25">
      <c r="A56" s="8" t="s">
        <v>2022</v>
      </c>
      <c r="B56" s="8" t="s">
        <v>2010</v>
      </c>
    </row>
    <row r="57" spans="1:2" x14ac:dyDescent="0.25">
      <c r="A57" s="25" t="s">
        <v>2472</v>
      </c>
      <c r="B57" s="25" t="s">
        <v>2010</v>
      </c>
    </row>
    <row r="58" spans="1:2" x14ac:dyDescent="0.25">
      <c r="A58" s="8" t="s">
        <v>2073</v>
      </c>
      <c r="B58" s="8" t="s">
        <v>2010</v>
      </c>
    </row>
    <row r="59" spans="1:2" x14ac:dyDescent="0.25">
      <c r="A59" s="25" t="s">
        <v>3034</v>
      </c>
      <c r="B59" s="25" t="s">
        <v>2010</v>
      </c>
    </row>
    <row r="60" spans="1:2" x14ac:dyDescent="0.25">
      <c r="A60" s="25" t="s">
        <v>2476</v>
      </c>
      <c r="B60" s="25" t="s">
        <v>2010</v>
      </c>
    </row>
    <row r="61" spans="1:2" x14ac:dyDescent="0.25">
      <c r="A61" s="25" t="s">
        <v>2432</v>
      </c>
      <c r="B61" s="25" t="s">
        <v>2013</v>
      </c>
    </row>
    <row r="62" spans="1:2" x14ac:dyDescent="0.25">
      <c r="A62" s="27" t="s">
        <v>2972</v>
      </c>
      <c r="B62" s="27" t="s">
        <v>2017</v>
      </c>
    </row>
    <row r="63" spans="1:2" x14ac:dyDescent="0.25">
      <c r="A63" s="27" t="s">
        <v>2430</v>
      </c>
      <c r="B63" s="27" t="s">
        <v>2010</v>
      </c>
    </row>
    <row r="64" spans="1:2" x14ac:dyDescent="0.25">
      <c r="A64" s="16" t="s">
        <v>2023</v>
      </c>
      <c r="B64" s="16" t="s">
        <v>2015</v>
      </c>
    </row>
    <row r="65" spans="1:2" x14ac:dyDescent="0.25">
      <c r="A65" s="27" t="s">
        <v>2451</v>
      </c>
      <c r="B65" s="27" t="s">
        <v>2010</v>
      </c>
    </row>
    <row r="66" spans="1:2" x14ac:dyDescent="0.25">
      <c r="A66" s="16" t="s">
        <v>2024</v>
      </c>
      <c r="B66" s="16" t="s">
        <v>2010</v>
      </c>
    </row>
    <row r="67" spans="1:2" x14ac:dyDescent="0.25">
      <c r="A67" s="27" t="s">
        <v>2671</v>
      </c>
      <c r="B67" s="27" t="s">
        <v>2010</v>
      </c>
    </row>
    <row r="68" spans="1:2" x14ac:dyDescent="0.25">
      <c r="A68" s="27" t="s">
        <v>2282</v>
      </c>
      <c r="B68" s="27" t="s">
        <v>2028</v>
      </c>
    </row>
    <row r="69" spans="1:2" x14ac:dyDescent="0.25">
      <c r="A69" s="27" t="s">
        <v>2973</v>
      </c>
      <c r="B69" s="27" t="s">
        <v>2028</v>
      </c>
    </row>
    <row r="70" spans="1:2" x14ac:dyDescent="0.25">
      <c r="A70" s="16" t="s">
        <v>2025</v>
      </c>
      <c r="B70" s="16" t="s">
        <v>2010</v>
      </c>
    </row>
    <row r="71" spans="1:2" x14ac:dyDescent="0.25">
      <c r="A71" s="16" t="s">
        <v>2026</v>
      </c>
      <c r="B71" s="16" t="s">
        <v>2010</v>
      </c>
    </row>
    <row r="72" spans="1:2" x14ac:dyDescent="0.25">
      <c r="A72" s="27" t="s">
        <v>2811</v>
      </c>
      <c r="B72" s="27" t="s">
        <v>2028</v>
      </c>
    </row>
    <row r="73" spans="1:2" x14ac:dyDescent="0.25">
      <c r="A73" s="27" t="s">
        <v>3126</v>
      </c>
      <c r="B73" s="27" t="s">
        <v>2013</v>
      </c>
    </row>
    <row r="74" spans="1:2" x14ac:dyDescent="0.25">
      <c r="A74" s="27" t="s">
        <v>2996</v>
      </c>
      <c r="B74" s="27" t="s">
        <v>2028</v>
      </c>
    </row>
    <row r="75" spans="1:2" x14ac:dyDescent="0.25">
      <c r="A75" s="27" t="s">
        <v>2590</v>
      </c>
      <c r="B75" s="27" t="s">
        <v>2010</v>
      </c>
    </row>
    <row r="76" spans="1:2" x14ac:dyDescent="0.25">
      <c r="A76" s="27" t="s">
        <v>2283</v>
      </c>
      <c r="B76" s="27" t="s">
        <v>2010</v>
      </c>
    </row>
    <row r="77" spans="1:2" x14ac:dyDescent="0.25">
      <c r="A77" s="16" t="s">
        <v>2103</v>
      </c>
      <c r="B77" s="16" t="s">
        <v>2015</v>
      </c>
    </row>
    <row r="78" spans="1:2" x14ac:dyDescent="0.25">
      <c r="A78" s="27" t="s">
        <v>2284</v>
      </c>
      <c r="B78" s="27" t="s">
        <v>2015</v>
      </c>
    </row>
    <row r="79" spans="1:2" x14ac:dyDescent="0.25">
      <c r="A79" s="16" t="s">
        <v>2102</v>
      </c>
      <c r="B79" s="16" t="s">
        <v>2010</v>
      </c>
    </row>
    <row r="80" spans="1:2" x14ac:dyDescent="0.25">
      <c r="A80" s="16" t="s">
        <v>2027</v>
      </c>
      <c r="B80" s="16" t="s">
        <v>2028</v>
      </c>
    </row>
    <row r="81" spans="1:2" x14ac:dyDescent="0.25">
      <c r="A81" s="27" t="s">
        <v>2587</v>
      </c>
      <c r="B81" s="27" t="s">
        <v>2010</v>
      </c>
    </row>
    <row r="82" spans="1:2" x14ac:dyDescent="0.25">
      <c r="A82" s="27" t="s">
        <v>2569</v>
      </c>
      <c r="B82" s="27" t="s">
        <v>2010</v>
      </c>
    </row>
    <row r="83" spans="1:2" x14ac:dyDescent="0.25">
      <c r="A83" s="16" t="s">
        <v>2029</v>
      </c>
      <c r="B83" s="16" t="s">
        <v>2010</v>
      </c>
    </row>
    <row r="84" spans="1:2" x14ac:dyDescent="0.25">
      <c r="A84" s="27" t="s">
        <v>2473</v>
      </c>
      <c r="B84" s="27" t="s">
        <v>2038</v>
      </c>
    </row>
    <row r="85" spans="1:2" x14ac:dyDescent="0.25">
      <c r="A85" s="27" t="s">
        <v>2285</v>
      </c>
      <c r="B85" s="27" t="s">
        <v>2015</v>
      </c>
    </row>
    <row r="86" spans="1:2" x14ac:dyDescent="0.25">
      <c r="A86" s="27" t="s">
        <v>2635</v>
      </c>
      <c r="B86" s="27" t="s">
        <v>2028</v>
      </c>
    </row>
    <row r="87" spans="1:2" x14ac:dyDescent="0.25">
      <c r="A87" s="27" t="s">
        <v>2634</v>
      </c>
      <c r="B87" s="27" t="s">
        <v>2028</v>
      </c>
    </row>
    <row r="88" spans="1:2" x14ac:dyDescent="0.25">
      <c r="A88" s="29" t="s">
        <v>2636</v>
      </c>
      <c r="B88" s="29" t="s">
        <v>2028</v>
      </c>
    </row>
    <row r="89" spans="1:2" x14ac:dyDescent="0.25">
      <c r="A89" s="27" t="s">
        <v>2637</v>
      </c>
      <c r="B89" s="27" t="s">
        <v>2465</v>
      </c>
    </row>
    <row r="90" spans="1:2" x14ac:dyDescent="0.25">
      <c r="A90" s="27" t="s">
        <v>2429</v>
      </c>
      <c r="B90" s="27" t="s">
        <v>2028</v>
      </c>
    </row>
    <row r="91" spans="1:2" x14ac:dyDescent="0.25">
      <c r="A91" s="27" t="s">
        <v>2599</v>
      </c>
      <c r="B91" s="27" t="s">
        <v>2028</v>
      </c>
    </row>
    <row r="92" spans="1:2" x14ac:dyDescent="0.25">
      <c r="A92" s="27" t="s">
        <v>2416</v>
      </c>
      <c r="B92" s="27" t="s">
        <v>2028</v>
      </c>
    </row>
    <row r="93" spans="1:2" x14ac:dyDescent="0.25">
      <c r="A93" s="27" t="s">
        <v>2589</v>
      </c>
      <c r="B93" s="27" t="s">
        <v>2010</v>
      </c>
    </row>
    <row r="94" spans="1:2" x14ac:dyDescent="0.25">
      <c r="A94" s="27" t="s">
        <v>2454</v>
      </c>
      <c r="B94" s="27" t="s">
        <v>2017</v>
      </c>
    </row>
    <row r="95" spans="1:2" x14ac:dyDescent="0.25">
      <c r="A95" s="29" t="s">
        <v>2600</v>
      </c>
      <c r="B95" s="29" t="s">
        <v>2010</v>
      </c>
    </row>
    <row r="96" spans="1:2" x14ac:dyDescent="0.25">
      <c r="A96" s="16" t="s">
        <v>2030</v>
      </c>
      <c r="B96" s="16" t="s">
        <v>2015</v>
      </c>
    </row>
    <row r="97" spans="1:2" x14ac:dyDescent="0.25">
      <c r="A97" s="27" t="s">
        <v>3200</v>
      </c>
      <c r="B97" s="27" t="s">
        <v>2010</v>
      </c>
    </row>
    <row r="98" spans="1:2" x14ac:dyDescent="0.25">
      <c r="A98" s="27" t="s">
        <v>2475</v>
      </c>
      <c r="B98" s="27" t="s">
        <v>2017</v>
      </c>
    </row>
    <row r="99" spans="1:2" x14ac:dyDescent="0.25">
      <c r="A99" s="27" t="s">
        <v>2286</v>
      </c>
      <c r="B99" s="27" t="s">
        <v>2010</v>
      </c>
    </row>
    <row r="100" spans="1:2" x14ac:dyDescent="0.25">
      <c r="A100" s="27" t="s">
        <v>2517</v>
      </c>
      <c r="B100" s="27" t="s">
        <v>2028</v>
      </c>
    </row>
    <row r="101" spans="1:2" x14ac:dyDescent="0.25">
      <c r="A101" s="27" t="s">
        <v>2593</v>
      </c>
      <c r="B101" s="27" t="s">
        <v>2010</v>
      </c>
    </row>
    <row r="102" spans="1:2" x14ac:dyDescent="0.25">
      <c r="A102" s="27" t="s">
        <v>2601</v>
      </c>
      <c r="B102" s="27" t="s">
        <v>2010</v>
      </c>
    </row>
    <row r="103" spans="1:2" x14ac:dyDescent="0.25">
      <c r="A103" s="27" t="s">
        <v>2561</v>
      </c>
      <c r="B103" s="27" t="s">
        <v>2010</v>
      </c>
    </row>
    <row r="104" spans="1:2" x14ac:dyDescent="0.25">
      <c r="A104" s="27" t="s">
        <v>2960</v>
      </c>
      <c r="B104" s="27" t="s">
        <v>2015</v>
      </c>
    </row>
    <row r="105" spans="1:2" x14ac:dyDescent="0.25">
      <c r="A105" s="27" t="s">
        <v>2899</v>
      </c>
      <c r="B105" s="27" t="s">
        <v>2010</v>
      </c>
    </row>
    <row r="106" spans="1:2" x14ac:dyDescent="0.25">
      <c r="A106" s="27" t="s">
        <v>3433</v>
      </c>
      <c r="B106" s="27" t="s">
        <v>2013</v>
      </c>
    </row>
    <row r="107" spans="1:2" x14ac:dyDescent="0.25">
      <c r="A107" s="16" t="s">
        <v>2101</v>
      </c>
      <c r="B107" s="16" t="s">
        <v>2010</v>
      </c>
    </row>
    <row r="108" spans="1:2" x14ac:dyDescent="0.25">
      <c r="A108" s="16" t="s">
        <v>2031</v>
      </c>
      <c r="B108" s="16" t="s">
        <v>2015</v>
      </c>
    </row>
    <row r="109" spans="1:2" x14ac:dyDescent="0.25">
      <c r="A109" s="27" t="s">
        <v>2287</v>
      </c>
      <c r="B109" s="27" t="s">
        <v>2010</v>
      </c>
    </row>
    <row r="110" spans="1:2" x14ac:dyDescent="0.25">
      <c r="A110" s="27" t="s">
        <v>2288</v>
      </c>
      <c r="B110" s="27" t="s">
        <v>2028</v>
      </c>
    </row>
    <row r="111" spans="1:2" x14ac:dyDescent="0.25">
      <c r="A111" s="27" t="s">
        <v>2633</v>
      </c>
      <c r="B111" s="27" t="s">
        <v>2028</v>
      </c>
    </row>
    <row r="112" spans="1:2" x14ac:dyDescent="0.25">
      <c r="A112" s="27" t="s">
        <v>2638</v>
      </c>
      <c r="B112" s="27" t="s">
        <v>2036</v>
      </c>
    </row>
    <row r="113" spans="1:2" x14ac:dyDescent="0.25">
      <c r="A113" s="27" t="s">
        <v>2639</v>
      </c>
      <c r="B113" s="27" t="s">
        <v>2028</v>
      </c>
    </row>
    <row r="114" spans="1:2" x14ac:dyDescent="0.25">
      <c r="A114" s="27" t="s">
        <v>2640</v>
      </c>
      <c r="B114" s="27" t="s">
        <v>2038</v>
      </c>
    </row>
    <row r="115" spans="1:2" x14ac:dyDescent="0.25">
      <c r="A115" s="27" t="s">
        <v>2503</v>
      </c>
      <c r="B115" s="27" t="s">
        <v>2038</v>
      </c>
    </row>
    <row r="116" spans="1:2" x14ac:dyDescent="0.25">
      <c r="A116" s="27" t="s">
        <v>2641</v>
      </c>
      <c r="B116" s="27" t="s">
        <v>2038</v>
      </c>
    </row>
    <row r="117" spans="1:2" x14ac:dyDescent="0.25">
      <c r="A117" s="27" t="s">
        <v>2477</v>
      </c>
      <c r="B117" s="27" t="s">
        <v>2038</v>
      </c>
    </row>
    <row r="118" spans="1:2" x14ac:dyDescent="0.25">
      <c r="A118" s="27" t="s">
        <v>2452</v>
      </c>
      <c r="B118" s="27" t="s">
        <v>2015</v>
      </c>
    </row>
    <row r="119" spans="1:2" x14ac:dyDescent="0.25">
      <c r="A119" s="27" t="s">
        <v>2642</v>
      </c>
      <c r="B119" s="27" t="s">
        <v>2028</v>
      </c>
    </row>
    <row r="120" spans="1:2" x14ac:dyDescent="0.25">
      <c r="A120" s="27" t="s">
        <v>2643</v>
      </c>
      <c r="B120" s="27" t="s">
        <v>2028</v>
      </c>
    </row>
    <row r="121" spans="1:2" x14ac:dyDescent="0.25">
      <c r="A121" s="27" t="s">
        <v>2644</v>
      </c>
      <c r="B121" s="27" t="s">
        <v>2028</v>
      </c>
    </row>
    <row r="122" spans="1:2" x14ac:dyDescent="0.25">
      <c r="A122" s="27" t="s">
        <v>2478</v>
      </c>
      <c r="B122" s="27" t="s">
        <v>2028</v>
      </c>
    </row>
    <row r="123" spans="1:2" x14ac:dyDescent="0.25">
      <c r="A123" s="16" t="s">
        <v>2032</v>
      </c>
      <c r="B123" s="16" t="s">
        <v>2141</v>
      </c>
    </row>
    <row r="124" spans="1:2" x14ac:dyDescent="0.25">
      <c r="A124" s="27" t="s">
        <v>2455</v>
      </c>
      <c r="B124" s="27" t="s">
        <v>2010</v>
      </c>
    </row>
    <row r="125" spans="1:2" x14ac:dyDescent="0.25">
      <c r="A125" s="16" t="s">
        <v>2033</v>
      </c>
      <c r="B125" s="16" t="s">
        <v>2010</v>
      </c>
    </row>
    <row r="126" spans="1:2" x14ac:dyDescent="0.25">
      <c r="A126" s="16" t="s">
        <v>2132</v>
      </c>
      <c r="B126" s="16" t="s">
        <v>2028</v>
      </c>
    </row>
    <row r="127" spans="1:2" x14ac:dyDescent="0.25">
      <c r="A127" s="27" t="s">
        <v>2407</v>
      </c>
      <c r="B127" s="27" t="s">
        <v>2028</v>
      </c>
    </row>
    <row r="128" spans="1:2" x14ac:dyDescent="0.25">
      <c r="A128" s="27" t="s">
        <v>2289</v>
      </c>
      <c r="B128" s="27" t="s">
        <v>2028</v>
      </c>
    </row>
    <row r="129" spans="1:2" x14ac:dyDescent="0.25">
      <c r="A129" s="27" t="s">
        <v>2408</v>
      </c>
      <c r="B129" s="27" t="s">
        <v>2028</v>
      </c>
    </row>
    <row r="130" spans="1:2" x14ac:dyDescent="0.25">
      <c r="A130" s="27" t="s">
        <v>2290</v>
      </c>
      <c r="B130" s="27" t="s">
        <v>2036</v>
      </c>
    </row>
    <row r="131" spans="1:2" x14ac:dyDescent="0.25">
      <c r="A131" s="27" t="s">
        <v>2937</v>
      </c>
      <c r="B131" s="27" t="s">
        <v>2028</v>
      </c>
    </row>
    <row r="132" spans="1:2" x14ac:dyDescent="0.25">
      <c r="A132" s="27" t="s">
        <v>3030</v>
      </c>
      <c r="B132" s="27" t="s">
        <v>2028</v>
      </c>
    </row>
    <row r="133" spans="1:2" x14ac:dyDescent="0.25">
      <c r="A133" s="27" t="s">
        <v>3521</v>
      </c>
      <c r="B133" s="27" t="s">
        <v>2010</v>
      </c>
    </row>
    <row r="134" spans="1:2" x14ac:dyDescent="0.25">
      <c r="A134" s="27" t="s">
        <v>3081</v>
      </c>
      <c r="B134" s="27" t="s">
        <v>2010</v>
      </c>
    </row>
    <row r="135" spans="1:2" x14ac:dyDescent="0.25">
      <c r="A135" s="27" t="s">
        <v>2588</v>
      </c>
      <c r="B135" s="27" t="s">
        <v>2010</v>
      </c>
    </row>
    <row r="136" spans="1:2" x14ac:dyDescent="0.25">
      <c r="A136" s="27" t="s">
        <v>2409</v>
      </c>
      <c r="B136" s="27" t="s">
        <v>2010</v>
      </c>
    </row>
    <row r="137" spans="1:2" x14ac:dyDescent="0.25">
      <c r="A137" s="27" t="s">
        <v>3082</v>
      </c>
      <c r="B137" s="27" t="s">
        <v>2010</v>
      </c>
    </row>
    <row r="138" spans="1:2" x14ac:dyDescent="0.25">
      <c r="A138" s="27" t="s">
        <v>2591</v>
      </c>
      <c r="B138" s="27" t="s">
        <v>2010</v>
      </c>
    </row>
    <row r="139" spans="1:2" x14ac:dyDescent="0.25">
      <c r="A139" s="27" t="s">
        <v>2502</v>
      </c>
      <c r="B139" s="27" t="s">
        <v>2010</v>
      </c>
    </row>
    <row r="140" spans="1:2" x14ac:dyDescent="0.25">
      <c r="A140" s="27" t="s">
        <v>3127</v>
      </c>
      <c r="B140" s="27" t="s">
        <v>2010</v>
      </c>
    </row>
    <row r="141" spans="1:2" x14ac:dyDescent="0.25">
      <c r="A141" s="16" t="s">
        <v>2034</v>
      </c>
      <c r="B141" s="16" t="s">
        <v>2010</v>
      </c>
    </row>
    <row r="142" spans="1:2" x14ac:dyDescent="0.25">
      <c r="A142" s="27" t="s">
        <v>2431</v>
      </c>
      <c r="B142" s="27" t="s">
        <v>2010</v>
      </c>
    </row>
    <row r="143" spans="1:2" x14ac:dyDescent="0.25">
      <c r="A143" s="16" t="s">
        <v>2131</v>
      </c>
      <c r="B143" s="16" t="s">
        <v>2028</v>
      </c>
    </row>
    <row r="144" spans="1:2" x14ac:dyDescent="0.25">
      <c r="A144" s="16" t="s">
        <v>2130</v>
      </c>
      <c r="B144" s="16" t="s">
        <v>2028</v>
      </c>
    </row>
    <row r="145" spans="1:2" x14ac:dyDescent="0.25">
      <c r="A145" s="27" t="s">
        <v>2602</v>
      </c>
      <c r="B145" s="27" t="s">
        <v>2013</v>
      </c>
    </row>
    <row r="146" spans="1:2" x14ac:dyDescent="0.25">
      <c r="A146" s="27" t="s">
        <v>2557</v>
      </c>
      <c r="B146" s="27" t="s">
        <v>2028</v>
      </c>
    </row>
    <row r="147" spans="1:2" x14ac:dyDescent="0.25">
      <c r="A147" s="16" t="s">
        <v>2077</v>
      </c>
      <c r="B147" s="16" t="s">
        <v>2028</v>
      </c>
    </row>
    <row r="148" spans="1:2" x14ac:dyDescent="0.25">
      <c r="A148" s="27" t="s">
        <v>2291</v>
      </c>
      <c r="B148" s="27" t="s">
        <v>2036</v>
      </c>
    </row>
    <row r="149" spans="1:2" x14ac:dyDescent="0.25">
      <c r="A149" s="27" t="s">
        <v>2292</v>
      </c>
      <c r="B149" s="27" t="s">
        <v>2036</v>
      </c>
    </row>
    <row r="150" spans="1:2" x14ac:dyDescent="0.25">
      <c r="A150" s="27" t="s">
        <v>3724</v>
      </c>
      <c r="B150" s="27" t="s">
        <v>2028</v>
      </c>
    </row>
    <row r="151" spans="1:2" x14ac:dyDescent="0.25">
      <c r="A151" s="27" t="s">
        <v>2516</v>
      </c>
      <c r="B151" s="27" t="s">
        <v>2017</v>
      </c>
    </row>
    <row r="152" spans="1:2" x14ac:dyDescent="0.25">
      <c r="A152" s="27" t="s">
        <v>2603</v>
      </c>
      <c r="B152" s="27" t="s">
        <v>2015</v>
      </c>
    </row>
    <row r="153" spans="1:2" x14ac:dyDescent="0.25">
      <c r="A153" s="27" t="s">
        <v>2518</v>
      </c>
      <c r="B153" s="27" t="s">
        <v>2015</v>
      </c>
    </row>
    <row r="154" spans="1:2" x14ac:dyDescent="0.25">
      <c r="A154" s="16" t="s">
        <v>2035</v>
      </c>
      <c r="B154" s="16" t="s">
        <v>2036</v>
      </c>
    </row>
    <row r="155" spans="1:2" x14ac:dyDescent="0.25">
      <c r="A155" s="16" t="s">
        <v>2074</v>
      </c>
      <c r="B155" s="16" t="s">
        <v>2038</v>
      </c>
    </row>
    <row r="156" spans="1:2" x14ac:dyDescent="0.25">
      <c r="A156" s="27" t="s">
        <v>2293</v>
      </c>
      <c r="B156" s="27" t="s">
        <v>2038</v>
      </c>
    </row>
    <row r="157" spans="1:2" x14ac:dyDescent="0.25">
      <c r="A157" s="16" t="s">
        <v>2037</v>
      </c>
      <c r="B157" s="16" t="s">
        <v>2038</v>
      </c>
    </row>
    <row r="158" spans="1:2" x14ac:dyDescent="0.25">
      <c r="A158" s="27" t="s">
        <v>2604</v>
      </c>
      <c r="B158" s="27" t="s">
        <v>2038</v>
      </c>
    </row>
    <row r="159" spans="1:2" x14ac:dyDescent="0.25">
      <c r="A159" s="27" t="s">
        <v>2900</v>
      </c>
      <c r="B159" s="27" t="s">
        <v>2017</v>
      </c>
    </row>
    <row r="160" spans="1:2" x14ac:dyDescent="0.25">
      <c r="A160" s="16" t="s">
        <v>2039</v>
      </c>
      <c r="B160" s="16" t="s">
        <v>2038</v>
      </c>
    </row>
    <row r="161" spans="1:2" x14ac:dyDescent="0.25">
      <c r="A161" s="16" t="s">
        <v>2040</v>
      </c>
      <c r="B161" s="16" t="s">
        <v>2038</v>
      </c>
    </row>
    <row r="162" spans="1:2" x14ac:dyDescent="0.25">
      <c r="A162" s="27" t="s">
        <v>2294</v>
      </c>
      <c r="B162" s="27" t="s">
        <v>2038</v>
      </c>
    </row>
    <row r="163" spans="1:2" x14ac:dyDescent="0.25">
      <c r="A163" s="27" t="s">
        <v>2295</v>
      </c>
      <c r="B163" s="27" t="s">
        <v>2038</v>
      </c>
    </row>
    <row r="164" spans="1:2" x14ac:dyDescent="0.25">
      <c r="A164" s="16" t="s">
        <v>2041</v>
      </c>
      <c r="B164" s="16" t="s">
        <v>2017</v>
      </c>
    </row>
    <row r="165" spans="1:2" x14ac:dyDescent="0.25">
      <c r="A165" s="27" t="s">
        <v>2997</v>
      </c>
      <c r="B165" s="27" t="s">
        <v>2017</v>
      </c>
    </row>
    <row r="166" spans="1:2" x14ac:dyDescent="0.25">
      <c r="A166" s="27" t="s">
        <v>2605</v>
      </c>
      <c r="B166" s="27" t="s">
        <v>2010</v>
      </c>
    </row>
    <row r="167" spans="1:2" x14ac:dyDescent="0.25">
      <c r="A167" s="27" t="s">
        <v>2938</v>
      </c>
      <c r="B167" s="27" t="s">
        <v>2010</v>
      </c>
    </row>
    <row r="168" spans="1:2" x14ac:dyDescent="0.25">
      <c r="A168" s="27" t="s">
        <v>2666</v>
      </c>
      <c r="B168" s="27" t="s">
        <v>2141</v>
      </c>
    </row>
    <row r="169" spans="1:2" x14ac:dyDescent="0.25">
      <c r="A169" s="16" t="s">
        <v>2042</v>
      </c>
      <c r="B169" s="16" t="s">
        <v>2017</v>
      </c>
    </row>
    <row r="170" spans="1:2" x14ac:dyDescent="0.25">
      <c r="A170" s="16" t="s">
        <v>2043</v>
      </c>
      <c r="B170" s="16" t="s">
        <v>2017</v>
      </c>
    </row>
    <row r="171" spans="1:2" x14ac:dyDescent="0.25">
      <c r="A171" s="27" t="s">
        <v>2296</v>
      </c>
      <c r="B171" s="27" t="s">
        <v>2017</v>
      </c>
    </row>
    <row r="172" spans="1:2" x14ac:dyDescent="0.25">
      <c r="A172" s="27" t="s">
        <v>2974</v>
      </c>
      <c r="B172" s="27" t="s">
        <v>2017</v>
      </c>
    </row>
    <row r="173" spans="1:2" x14ac:dyDescent="0.25">
      <c r="A173" s="27" t="s">
        <v>2410</v>
      </c>
      <c r="B173" s="27" t="s">
        <v>2017</v>
      </c>
    </row>
    <row r="174" spans="1:2" s="29" customFormat="1" x14ac:dyDescent="0.25">
      <c r="A174" s="27" t="s">
        <v>2957</v>
      </c>
      <c r="B174" s="27" t="s">
        <v>2013</v>
      </c>
    </row>
    <row r="175" spans="1:2" s="29" customFormat="1" x14ac:dyDescent="0.25">
      <c r="A175" s="27" t="s">
        <v>2471</v>
      </c>
      <c r="B175" s="27" t="s">
        <v>2017</v>
      </c>
    </row>
    <row r="176" spans="1:2" s="29" customFormat="1" x14ac:dyDescent="0.25">
      <c r="A176" s="27" t="s">
        <v>2479</v>
      </c>
      <c r="B176" s="27" t="s">
        <v>2017</v>
      </c>
    </row>
    <row r="177" spans="1:2" s="29" customFormat="1" x14ac:dyDescent="0.25">
      <c r="A177" s="29" t="s">
        <v>2434</v>
      </c>
      <c r="B177" s="29" t="s">
        <v>2017</v>
      </c>
    </row>
    <row r="178" spans="1:2" x14ac:dyDescent="0.25">
      <c r="A178" s="16" t="s">
        <v>2044</v>
      </c>
      <c r="B178" s="16" t="s">
        <v>2015</v>
      </c>
    </row>
    <row r="179" spans="1:2" x14ac:dyDescent="0.25">
      <c r="A179" s="27" t="s">
        <v>2297</v>
      </c>
      <c r="B179" s="27" t="s">
        <v>2010</v>
      </c>
    </row>
    <row r="180" spans="1:2" s="29" customFormat="1" x14ac:dyDescent="0.25">
      <c r="A180" s="16" t="s">
        <v>2045</v>
      </c>
      <c r="B180" s="16" t="s">
        <v>2015</v>
      </c>
    </row>
    <row r="181" spans="1:2" x14ac:dyDescent="0.25">
      <c r="A181" s="16" t="s">
        <v>2125</v>
      </c>
      <c r="B181" s="16" t="s">
        <v>2015</v>
      </c>
    </row>
    <row r="182" spans="1:2" x14ac:dyDescent="0.25">
      <c r="A182" s="27" t="s">
        <v>2865</v>
      </c>
      <c r="B182" s="27" t="s">
        <v>2013</v>
      </c>
    </row>
    <row r="183" spans="1:2" x14ac:dyDescent="0.25">
      <c r="A183" s="27" t="s">
        <v>2904</v>
      </c>
      <c r="B183" s="27" t="s">
        <v>2015</v>
      </c>
    </row>
    <row r="184" spans="1:2" x14ac:dyDescent="0.25">
      <c r="A184" s="27" t="s">
        <v>2606</v>
      </c>
      <c r="B184" s="27" t="s">
        <v>2017</v>
      </c>
    </row>
    <row r="185" spans="1:2" x14ac:dyDescent="0.25">
      <c r="A185" s="27" t="s">
        <v>2298</v>
      </c>
      <c r="B185" s="27" t="s">
        <v>2010</v>
      </c>
    </row>
    <row r="186" spans="1:2" x14ac:dyDescent="0.25">
      <c r="A186" s="16" t="s">
        <v>2046</v>
      </c>
      <c r="B186" s="16" t="s">
        <v>2038</v>
      </c>
    </row>
    <row r="187" spans="1:2" x14ac:dyDescent="0.25">
      <c r="A187" s="27" t="s">
        <v>3066</v>
      </c>
      <c r="B187" s="27" t="s">
        <v>2010</v>
      </c>
    </row>
    <row r="188" spans="1:2" x14ac:dyDescent="0.25">
      <c r="A188" s="27" t="s">
        <v>2939</v>
      </c>
      <c r="B188" s="27" t="s">
        <v>2013</v>
      </c>
    </row>
    <row r="189" spans="1:2" x14ac:dyDescent="0.25">
      <c r="A189" s="27" t="s">
        <v>2866</v>
      </c>
      <c r="B189" s="27" t="s">
        <v>2010</v>
      </c>
    </row>
    <row r="190" spans="1:2" x14ac:dyDescent="0.25">
      <c r="A190" s="27" t="s">
        <v>2299</v>
      </c>
      <c r="B190" s="27" t="s">
        <v>2010</v>
      </c>
    </row>
    <row r="191" spans="1:2" x14ac:dyDescent="0.25">
      <c r="A191" s="27" t="s">
        <v>3083</v>
      </c>
      <c r="B191" s="27" t="s">
        <v>2010</v>
      </c>
    </row>
    <row r="192" spans="1:2" x14ac:dyDescent="0.25">
      <c r="A192" s="27" t="s">
        <v>2607</v>
      </c>
      <c r="B192" s="27" t="s">
        <v>2028</v>
      </c>
    </row>
    <row r="193" spans="1:2" x14ac:dyDescent="0.25">
      <c r="A193" s="16" t="s">
        <v>2047</v>
      </c>
      <c r="B193" s="16" t="s">
        <v>2028</v>
      </c>
    </row>
    <row r="194" spans="1:2" x14ac:dyDescent="0.25">
      <c r="A194" s="27" t="s">
        <v>2667</v>
      </c>
      <c r="B194" s="27" t="s">
        <v>2028</v>
      </c>
    </row>
    <row r="195" spans="1:2" x14ac:dyDescent="0.25">
      <c r="A195" s="27" t="s">
        <v>2668</v>
      </c>
      <c r="B195" s="27" t="s">
        <v>2017</v>
      </c>
    </row>
    <row r="196" spans="1:2" x14ac:dyDescent="0.25">
      <c r="A196" s="27" t="s">
        <v>2300</v>
      </c>
      <c r="B196" s="27" t="s">
        <v>2028</v>
      </c>
    </row>
    <row r="197" spans="1:2" x14ac:dyDescent="0.25">
      <c r="A197" s="27" t="s">
        <v>3302</v>
      </c>
      <c r="B197" s="27" t="s">
        <v>2010</v>
      </c>
    </row>
    <row r="198" spans="1:2" x14ac:dyDescent="0.25">
      <c r="A198" s="27" t="s">
        <v>2521</v>
      </c>
      <c r="B198" s="27" t="s">
        <v>2028</v>
      </c>
    </row>
    <row r="199" spans="1:2" x14ac:dyDescent="0.25">
      <c r="A199" s="16" t="s">
        <v>2048</v>
      </c>
      <c r="B199" s="16" t="s">
        <v>2028</v>
      </c>
    </row>
    <row r="200" spans="1:2" x14ac:dyDescent="0.25">
      <c r="A200" s="16" t="s">
        <v>2123</v>
      </c>
      <c r="B200" s="16" t="s">
        <v>2028</v>
      </c>
    </row>
    <row r="201" spans="1:2" x14ac:dyDescent="0.25">
      <c r="A201" s="29" t="s">
        <v>2301</v>
      </c>
      <c r="B201" s="29" t="s">
        <v>2028</v>
      </c>
    </row>
    <row r="202" spans="1:2" x14ac:dyDescent="0.25">
      <c r="A202" s="16" t="s">
        <v>2049</v>
      </c>
      <c r="B202" s="16" t="s">
        <v>2028</v>
      </c>
    </row>
    <row r="203" spans="1:2" x14ac:dyDescent="0.25">
      <c r="A203" s="16" t="s">
        <v>2050</v>
      </c>
      <c r="B203" s="16" t="s">
        <v>2028</v>
      </c>
    </row>
    <row r="204" spans="1:2" x14ac:dyDescent="0.25">
      <c r="A204" s="27" t="s">
        <v>2470</v>
      </c>
      <c r="B204" s="27" t="s">
        <v>2028</v>
      </c>
    </row>
    <row r="205" spans="1:2" x14ac:dyDescent="0.25">
      <c r="A205" s="16" t="s">
        <v>2124</v>
      </c>
      <c r="B205" s="16" t="s">
        <v>2028</v>
      </c>
    </row>
    <row r="206" spans="1:2" x14ac:dyDescent="0.25">
      <c r="A206" s="16" t="s">
        <v>2075</v>
      </c>
      <c r="B206" s="16" t="s">
        <v>2028</v>
      </c>
    </row>
    <row r="207" spans="1:2" x14ac:dyDescent="0.25">
      <c r="A207" s="27" t="s">
        <v>2559</v>
      </c>
      <c r="B207" s="27" t="s">
        <v>2028</v>
      </c>
    </row>
    <row r="208" spans="1:2" x14ac:dyDescent="0.25">
      <c r="A208" s="27" t="s">
        <v>2302</v>
      </c>
      <c r="B208" s="27" t="s">
        <v>2028</v>
      </c>
    </row>
    <row r="209" spans="1:2" x14ac:dyDescent="0.25">
      <c r="A209" s="16" t="s">
        <v>2051</v>
      </c>
      <c r="B209" s="16" t="s">
        <v>2028</v>
      </c>
    </row>
    <row r="210" spans="1:2" x14ac:dyDescent="0.25">
      <c r="A210" s="29" t="s">
        <v>2669</v>
      </c>
      <c r="B210" s="29" t="s">
        <v>2028</v>
      </c>
    </row>
    <row r="211" spans="1:2" x14ac:dyDescent="0.25">
      <c r="A211" s="27" t="s">
        <v>2953</v>
      </c>
      <c r="B211" s="27" t="s">
        <v>2028</v>
      </c>
    </row>
    <row r="212" spans="1:2" x14ac:dyDescent="0.25">
      <c r="A212" s="16" t="s">
        <v>2055</v>
      </c>
      <c r="B212" s="16" t="s">
        <v>2028</v>
      </c>
    </row>
    <row r="213" spans="1:2" x14ac:dyDescent="0.25">
      <c r="A213" s="29" t="s">
        <v>2303</v>
      </c>
      <c r="B213" s="29" t="s">
        <v>2028</v>
      </c>
    </row>
    <row r="214" spans="1:2" x14ac:dyDescent="0.25">
      <c r="A214" s="27" t="s">
        <v>2304</v>
      </c>
      <c r="B214" s="27" t="s">
        <v>2010</v>
      </c>
    </row>
    <row r="215" spans="1:2" x14ac:dyDescent="0.25">
      <c r="A215" s="29" t="s">
        <v>2305</v>
      </c>
      <c r="B215" s="29" t="s">
        <v>2010</v>
      </c>
    </row>
    <row r="216" spans="1:2" x14ac:dyDescent="0.25">
      <c r="A216" s="29" t="s">
        <v>2306</v>
      </c>
      <c r="B216" s="29" t="s">
        <v>2010</v>
      </c>
    </row>
    <row r="217" spans="1:2" x14ac:dyDescent="0.25">
      <c r="A217" s="29" t="s">
        <v>2307</v>
      </c>
      <c r="B217" s="29" t="s">
        <v>2036</v>
      </c>
    </row>
    <row r="218" spans="1:2" x14ac:dyDescent="0.25">
      <c r="A218" s="27" t="s">
        <v>2998</v>
      </c>
      <c r="B218" s="27" t="s">
        <v>2036</v>
      </c>
    </row>
    <row r="219" spans="1:2" x14ac:dyDescent="0.25">
      <c r="A219" s="29" t="s">
        <v>2308</v>
      </c>
      <c r="B219" s="29" t="s">
        <v>2028</v>
      </c>
    </row>
    <row r="220" spans="1:2" x14ac:dyDescent="0.25">
      <c r="A220" s="16" t="s">
        <v>2052</v>
      </c>
      <c r="B220" s="16" t="s">
        <v>2036</v>
      </c>
    </row>
    <row r="221" spans="1:2" x14ac:dyDescent="0.25">
      <c r="A221" s="29" t="s">
        <v>2560</v>
      </c>
      <c r="B221" s="29" t="s">
        <v>2017</v>
      </c>
    </row>
    <row r="222" spans="1:2" x14ac:dyDescent="0.25">
      <c r="A222" s="29" t="s">
        <v>2453</v>
      </c>
      <c r="B222" s="29" t="s">
        <v>2017</v>
      </c>
    </row>
    <row r="223" spans="1:2" x14ac:dyDescent="0.25">
      <c r="A223" s="16" t="s">
        <v>2053</v>
      </c>
      <c r="B223" s="16" t="s">
        <v>2036</v>
      </c>
    </row>
    <row r="224" spans="1:2" x14ac:dyDescent="0.25">
      <c r="A224" s="29" t="s">
        <v>2949</v>
      </c>
      <c r="B224" s="29" t="s">
        <v>2036</v>
      </c>
    </row>
    <row r="225" spans="1:2" x14ac:dyDescent="0.25">
      <c r="A225" s="29" t="s">
        <v>2309</v>
      </c>
      <c r="B225" s="29" t="s">
        <v>2010</v>
      </c>
    </row>
    <row r="226" spans="1:2" x14ac:dyDescent="0.25">
      <c r="A226" s="29" t="s">
        <v>2310</v>
      </c>
      <c r="B226" s="29" t="s">
        <v>2010</v>
      </c>
    </row>
    <row r="227" spans="1:2" x14ac:dyDescent="0.25">
      <c r="A227" s="16" t="s">
        <v>2054</v>
      </c>
      <c r="B227" s="16" t="s">
        <v>2010</v>
      </c>
    </row>
  </sheetData>
  <autoFilter ref="A1:B227" xr:uid="{00000000-0009-0000-0000-000002000000}">
    <sortState ref="A2:B227">
      <sortCondition ref="A2:A227"/>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B770"/>
  <sheetViews>
    <sheetView workbookViewId="0">
      <selection activeCell="D7" sqref="D7"/>
    </sheetView>
  </sheetViews>
  <sheetFormatPr baseColWidth="10" defaultRowHeight="15" x14ac:dyDescent="0.25"/>
  <cols>
    <col min="1" max="1" width="104.5703125" customWidth="1"/>
    <col min="2" max="2" width="55.140625" bestFit="1" customWidth="1"/>
  </cols>
  <sheetData>
    <row r="1" spans="1:2" x14ac:dyDescent="0.25">
      <c r="A1" s="6" t="s">
        <v>1921</v>
      </c>
      <c r="B1" s="6" t="s">
        <v>1922</v>
      </c>
    </row>
    <row r="2" spans="1:2" s="29" customFormat="1" x14ac:dyDescent="0.25">
      <c r="A2" s="25" t="s">
        <v>2392</v>
      </c>
      <c r="B2" s="25" t="s">
        <v>2137</v>
      </c>
    </row>
    <row r="3" spans="1:2" s="29" customFormat="1" x14ac:dyDescent="0.25">
      <c r="A3" s="25" t="s">
        <v>2608</v>
      </c>
      <c r="B3" s="25" t="s">
        <v>2017</v>
      </c>
    </row>
    <row r="4" spans="1:2" s="29" customFormat="1" x14ac:dyDescent="0.25">
      <c r="A4" s="25" t="s">
        <v>2379</v>
      </c>
      <c r="B4" s="26" t="s">
        <v>2017</v>
      </c>
    </row>
    <row r="5" spans="1:2" s="29" customFormat="1" x14ac:dyDescent="0.25">
      <c r="A5" s="25" t="s">
        <v>2378</v>
      </c>
      <c r="B5" s="26" t="s">
        <v>2146</v>
      </c>
    </row>
    <row r="6" spans="1:2" s="29" customFormat="1" x14ac:dyDescent="0.25">
      <c r="A6" s="25" t="s">
        <v>2609</v>
      </c>
      <c r="B6" s="25" t="s">
        <v>2010</v>
      </c>
    </row>
    <row r="7" spans="1:2" s="29" customFormat="1" x14ac:dyDescent="0.25">
      <c r="A7" s="25" t="s">
        <v>2419</v>
      </c>
      <c r="B7" s="25" t="s">
        <v>2142</v>
      </c>
    </row>
    <row r="8" spans="1:2" s="29" customFormat="1" x14ac:dyDescent="0.25">
      <c r="A8" s="25" t="s">
        <v>2377</v>
      </c>
      <c r="B8" s="26" t="s">
        <v>2142</v>
      </c>
    </row>
    <row r="9" spans="1:2" s="29" customFormat="1" x14ac:dyDescent="0.25">
      <c r="A9" s="25" t="s">
        <v>2376</v>
      </c>
      <c r="B9" s="26" t="s">
        <v>2138</v>
      </c>
    </row>
    <row r="10" spans="1:2" s="29" customFormat="1" x14ac:dyDescent="0.25">
      <c r="A10" s="25" t="s">
        <v>2610</v>
      </c>
      <c r="B10" s="25" t="s">
        <v>2138</v>
      </c>
    </row>
    <row r="11" spans="1:2" s="29" customFormat="1" x14ac:dyDescent="0.25">
      <c r="A11" s="25" t="s">
        <v>2375</v>
      </c>
      <c r="B11" s="26" t="s">
        <v>2138</v>
      </c>
    </row>
    <row r="12" spans="1:2" s="29" customFormat="1" x14ac:dyDescent="0.25">
      <c r="A12" s="25" t="s">
        <v>2374</v>
      </c>
      <c r="B12" s="26" t="s">
        <v>2139</v>
      </c>
    </row>
    <row r="13" spans="1:2" s="29" customFormat="1" x14ac:dyDescent="0.25">
      <c r="A13" s="25" t="s">
        <v>2448</v>
      </c>
      <c r="B13" s="25" t="s">
        <v>2139</v>
      </c>
    </row>
    <row r="14" spans="1:2" s="29" customFormat="1" x14ac:dyDescent="0.25">
      <c r="A14" s="25" t="s">
        <v>2649</v>
      </c>
      <c r="B14" s="25" t="s">
        <v>2137</v>
      </c>
    </row>
    <row r="15" spans="1:2" s="29" customFormat="1" x14ac:dyDescent="0.25">
      <c r="A15" s="25" t="s">
        <v>3084</v>
      </c>
      <c r="B15" s="25" t="s">
        <v>2010</v>
      </c>
    </row>
    <row r="16" spans="1:2" s="29" customFormat="1" x14ac:dyDescent="0.25">
      <c r="A16" s="25" t="s">
        <v>3085</v>
      </c>
      <c r="B16" s="25" t="s">
        <v>2010</v>
      </c>
    </row>
    <row r="17" spans="1:2" s="29" customFormat="1" x14ac:dyDescent="0.25">
      <c r="A17" s="25" t="s">
        <v>2373</v>
      </c>
      <c r="B17" s="26" t="s">
        <v>2139</v>
      </c>
    </row>
    <row r="18" spans="1:2" s="29" customFormat="1" x14ac:dyDescent="0.25">
      <c r="A18" s="25" t="s">
        <v>2645</v>
      </c>
      <c r="B18" s="25" t="s">
        <v>2139</v>
      </c>
    </row>
    <row r="19" spans="1:2" s="29" customFormat="1" x14ac:dyDescent="0.25">
      <c r="A19" s="25" t="s">
        <v>2372</v>
      </c>
      <c r="B19" s="26" t="s">
        <v>2139</v>
      </c>
    </row>
    <row r="20" spans="1:2" s="29" customFormat="1" x14ac:dyDescent="0.25">
      <c r="A20" s="25" t="s">
        <v>2611</v>
      </c>
      <c r="B20" s="25" t="s">
        <v>2139</v>
      </c>
    </row>
    <row r="21" spans="1:2" s="29" customFormat="1" x14ac:dyDescent="0.25">
      <c r="A21" s="25" t="s">
        <v>2371</v>
      </c>
      <c r="B21" s="26" t="s">
        <v>2010</v>
      </c>
    </row>
    <row r="22" spans="1:2" s="29" customFormat="1" x14ac:dyDescent="0.25">
      <c r="A22" s="7" t="s">
        <v>2009</v>
      </c>
      <c r="B22" s="7" t="s">
        <v>2010</v>
      </c>
    </row>
    <row r="23" spans="1:2" s="29" customFormat="1" x14ac:dyDescent="0.25">
      <c r="A23" s="25" t="s">
        <v>2975</v>
      </c>
      <c r="B23" s="25" t="s">
        <v>2010</v>
      </c>
    </row>
    <row r="24" spans="1:2" s="29" customFormat="1" x14ac:dyDescent="0.25">
      <c r="A24" s="25" t="s">
        <v>2867</v>
      </c>
      <c r="B24" s="25" t="s">
        <v>2138</v>
      </c>
    </row>
    <row r="25" spans="1:2" s="29" customFormat="1" x14ac:dyDescent="0.25">
      <c r="A25" s="7" t="s">
        <v>2080</v>
      </c>
      <c r="B25" s="7" t="s">
        <v>2137</v>
      </c>
    </row>
    <row r="26" spans="1:2" s="29" customFormat="1" x14ac:dyDescent="0.25">
      <c r="A26" s="7" t="s">
        <v>1923</v>
      </c>
      <c r="B26" s="7" t="s">
        <v>2137</v>
      </c>
    </row>
    <row r="27" spans="1:2" s="29" customFormat="1" x14ac:dyDescent="0.25">
      <c r="A27" s="25" t="s">
        <v>2594</v>
      </c>
      <c r="B27" s="25" t="s">
        <v>2141</v>
      </c>
    </row>
    <row r="28" spans="1:2" s="29" customFormat="1" x14ac:dyDescent="0.25">
      <c r="A28" s="25" t="s">
        <v>2370</v>
      </c>
      <c r="B28" s="26" t="s">
        <v>2139</v>
      </c>
    </row>
    <row r="29" spans="1:2" s="29" customFormat="1" x14ac:dyDescent="0.25">
      <c r="A29" s="7" t="s">
        <v>1924</v>
      </c>
      <c r="B29" s="7" t="s">
        <v>2139</v>
      </c>
    </row>
    <row r="30" spans="1:2" s="29" customFormat="1" x14ac:dyDescent="0.25">
      <c r="A30" s="25" t="s">
        <v>2369</v>
      </c>
      <c r="B30" s="26" t="s">
        <v>2137</v>
      </c>
    </row>
    <row r="31" spans="1:2" s="29" customFormat="1" x14ac:dyDescent="0.25">
      <c r="A31" s="7" t="s">
        <v>1925</v>
      </c>
      <c r="B31" s="7" t="s">
        <v>2137</v>
      </c>
    </row>
    <row r="32" spans="1:2" s="29" customFormat="1" x14ac:dyDescent="0.25">
      <c r="A32" s="25" t="s">
        <v>2595</v>
      </c>
      <c r="B32" s="25" t="s">
        <v>2017</v>
      </c>
    </row>
    <row r="33" spans="1:2" s="29" customFormat="1" x14ac:dyDescent="0.25">
      <c r="A33" s="25" t="s">
        <v>2596</v>
      </c>
      <c r="B33" s="25" t="s">
        <v>2017</v>
      </c>
    </row>
    <row r="34" spans="1:2" s="29" customFormat="1" x14ac:dyDescent="0.25">
      <c r="A34" s="25" t="s">
        <v>2612</v>
      </c>
      <c r="B34" s="25" t="s">
        <v>2017</v>
      </c>
    </row>
    <row r="35" spans="1:2" s="29" customFormat="1" x14ac:dyDescent="0.25">
      <c r="A35" s="7" t="s">
        <v>2128</v>
      </c>
      <c r="B35" s="7" t="s">
        <v>2017</v>
      </c>
    </row>
    <row r="36" spans="1:2" s="29" customFormat="1" x14ac:dyDescent="0.25">
      <c r="A36" s="7" t="s">
        <v>1926</v>
      </c>
      <c r="B36" s="7" t="s">
        <v>2017</v>
      </c>
    </row>
    <row r="37" spans="1:2" s="29" customFormat="1" x14ac:dyDescent="0.25">
      <c r="A37" s="25" t="s">
        <v>2498</v>
      </c>
      <c r="B37" s="25" t="s">
        <v>2139</v>
      </c>
    </row>
    <row r="38" spans="1:2" s="29" customFormat="1" x14ac:dyDescent="0.25">
      <c r="A38" s="7" t="s">
        <v>1927</v>
      </c>
      <c r="B38" s="7" t="s">
        <v>2139</v>
      </c>
    </row>
    <row r="39" spans="1:2" s="29" customFormat="1" x14ac:dyDescent="0.25">
      <c r="A39" s="25" t="s">
        <v>2539</v>
      </c>
      <c r="B39" s="25" t="s">
        <v>2138</v>
      </c>
    </row>
    <row r="40" spans="1:2" s="29" customFormat="1" x14ac:dyDescent="0.25">
      <c r="A40" s="7" t="s">
        <v>1928</v>
      </c>
      <c r="B40" s="7" t="s">
        <v>2138</v>
      </c>
    </row>
    <row r="41" spans="1:2" s="29" customFormat="1" x14ac:dyDescent="0.25">
      <c r="A41" s="7" t="s">
        <v>1929</v>
      </c>
      <c r="B41" s="7" t="s">
        <v>2138</v>
      </c>
    </row>
    <row r="42" spans="1:2" s="29" customFormat="1" x14ac:dyDescent="0.25">
      <c r="A42" s="25" t="s">
        <v>2568</v>
      </c>
      <c r="B42" s="25" t="s">
        <v>2010</v>
      </c>
    </row>
    <row r="43" spans="1:2" s="29" customFormat="1" x14ac:dyDescent="0.25">
      <c r="A43" s="7" t="s">
        <v>2090</v>
      </c>
      <c r="B43" s="7" t="s">
        <v>2141</v>
      </c>
    </row>
    <row r="44" spans="1:2" s="29" customFormat="1" x14ac:dyDescent="0.25">
      <c r="A44" s="7" t="s">
        <v>2097</v>
      </c>
      <c r="B44" s="7" t="s">
        <v>2139</v>
      </c>
    </row>
    <row r="45" spans="1:2" s="29" customFormat="1" x14ac:dyDescent="0.25">
      <c r="A45" s="7" t="s">
        <v>1930</v>
      </c>
      <c r="B45" s="7" t="s">
        <v>2139</v>
      </c>
    </row>
    <row r="46" spans="1:2" s="29" customFormat="1" x14ac:dyDescent="0.25">
      <c r="A46" s="25" t="s">
        <v>2368</v>
      </c>
      <c r="B46" s="26" t="s">
        <v>2139</v>
      </c>
    </row>
    <row r="47" spans="1:2" s="29" customFormat="1" x14ac:dyDescent="0.25">
      <c r="A47" s="7" t="s">
        <v>1933</v>
      </c>
      <c r="B47" s="7" t="s">
        <v>2139</v>
      </c>
    </row>
    <row r="48" spans="1:2" s="29" customFormat="1" x14ac:dyDescent="0.25">
      <c r="A48" s="7" t="s">
        <v>2119</v>
      </c>
      <c r="B48" s="7" t="s">
        <v>2139</v>
      </c>
    </row>
    <row r="49" spans="1:2" s="29" customFormat="1" x14ac:dyDescent="0.25">
      <c r="A49" s="7" t="s">
        <v>2095</v>
      </c>
      <c r="B49" s="7" t="s">
        <v>2139</v>
      </c>
    </row>
    <row r="50" spans="1:2" s="29" customFormat="1" x14ac:dyDescent="0.25">
      <c r="A50" s="7" t="s">
        <v>1931</v>
      </c>
      <c r="B50" s="7" t="s">
        <v>2139</v>
      </c>
    </row>
    <row r="51" spans="1:2" s="29" customFormat="1" x14ac:dyDescent="0.25">
      <c r="A51" s="7" t="s">
        <v>1932</v>
      </c>
      <c r="B51" s="7" t="s">
        <v>2139</v>
      </c>
    </row>
    <row r="52" spans="1:2" s="29" customFormat="1" x14ac:dyDescent="0.25">
      <c r="A52" s="25" t="s">
        <v>3388</v>
      </c>
      <c r="B52" s="25" t="s">
        <v>2010</v>
      </c>
    </row>
    <row r="53" spans="1:2" s="29" customFormat="1" x14ac:dyDescent="0.25">
      <c r="A53" s="25" t="s">
        <v>2940</v>
      </c>
      <c r="B53" s="25" t="s">
        <v>2017</v>
      </c>
    </row>
    <row r="54" spans="1:2" s="29" customFormat="1" x14ac:dyDescent="0.25">
      <c r="A54" s="25" t="s">
        <v>2868</v>
      </c>
      <c r="B54" s="25" t="s">
        <v>2137</v>
      </c>
    </row>
    <row r="55" spans="1:2" s="29" customFormat="1" x14ac:dyDescent="0.25">
      <c r="A55" s="25" t="s">
        <v>2367</v>
      </c>
      <c r="B55" s="26" t="s">
        <v>2137</v>
      </c>
    </row>
    <row r="56" spans="1:2" s="29" customFormat="1" x14ac:dyDescent="0.25">
      <c r="A56" s="25" t="s">
        <v>2449</v>
      </c>
      <c r="B56" s="25" t="s">
        <v>2137</v>
      </c>
    </row>
    <row r="57" spans="1:2" s="29" customFormat="1" x14ac:dyDescent="0.25">
      <c r="A57" s="7" t="s">
        <v>1934</v>
      </c>
      <c r="B57" s="7" t="s">
        <v>2141</v>
      </c>
    </row>
    <row r="58" spans="1:2" s="29" customFormat="1" x14ac:dyDescent="0.25">
      <c r="A58" s="7" t="s">
        <v>2099</v>
      </c>
      <c r="B58" s="7" t="s">
        <v>2141</v>
      </c>
    </row>
    <row r="59" spans="1:2" s="29" customFormat="1" x14ac:dyDescent="0.25">
      <c r="A59" s="7" t="s">
        <v>1935</v>
      </c>
      <c r="B59" s="7" t="s">
        <v>2141</v>
      </c>
    </row>
    <row r="60" spans="1:2" s="29" customFormat="1" x14ac:dyDescent="0.25">
      <c r="A60" s="7" t="s">
        <v>1936</v>
      </c>
      <c r="B60" s="7" t="s">
        <v>2141</v>
      </c>
    </row>
    <row r="61" spans="1:2" s="29" customFormat="1" x14ac:dyDescent="0.25">
      <c r="A61" s="25" t="s">
        <v>2366</v>
      </c>
      <c r="B61" s="26" t="s">
        <v>2010</v>
      </c>
    </row>
    <row r="62" spans="1:2" s="29" customFormat="1" x14ac:dyDescent="0.25">
      <c r="A62" s="7" t="s">
        <v>1937</v>
      </c>
      <c r="B62" s="7" t="s">
        <v>2010</v>
      </c>
    </row>
    <row r="63" spans="1:2" s="29" customFormat="1" x14ac:dyDescent="0.25">
      <c r="A63" s="25" t="s">
        <v>2365</v>
      </c>
      <c r="B63" s="26" t="s">
        <v>2137</v>
      </c>
    </row>
    <row r="64" spans="1:2" s="29" customFormat="1" x14ac:dyDescent="0.25">
      <c r="A64" s="7" t="s">
        <v>1938</v>
      </c>
      <c r="B64" s="7" t="s">
        <v>2137</v>
      </c>
    </row>
    <row r="65" spans="1:2" s="29" customFormat="1" x14ac:dyDescent="0.25">
      <c r="A65" s="25" t="s">
        <v>2068</v>
      </c>
      <c r="B65" s="25" t="s">
        <v>2141</v>
      </c>
    </row>
    <row r="66" spans="1:2" s="29" customFormat="1" x14ac:dyDescent="0.25">
      <c r="A66" s="7" t="s">
        <v>1939</v>
      </c>
      <c r="B66" s="7" t="s">
        <v>2141</v>
      </c>
    </row>
    <row r="67" spans="1:2" s="29" customFormat="1" x14ac:dyDescent="0.25">
      <c r="A67" s="25" t="s">
        <v>2650</v>
      </c>
      <c r="B67" s="25" t="s">
        <v>2141</v>
      </c>
    </row>
    <row r="68" spans="1:2" s="29" customFormat="1" x14ac:dyDescent="0.25">
      <c r="A68" s="25" t="s">
        <v>2585</v>
      </c>
      <c r="B68" s="25" t="s">
        <v>2139</v>
      </c>
    </row>
    <row r="69" spans="1:2" s="29" customFormat="1" x14ac:dyDescent="0.25">
      <c r="A69" s="25" t="s">
        <v>2582</v>
      </c>
      <c r="B69" s="25" t="s">
        <v>2139</v>
      </c>
    </row>
    <row r="70" spans="1:2" s="29" customFormat="1" x14ac:dyDescent="0.25">
      <c r="A70" s="25" t="s">
        <v>2571</v>
      </c>
      <c r="B70" s="25" t="s">
        <v>2010</v>
      </c>
    </row>
    <row r="71" spans="1:2" s="29" customFormat="1" x14ac:dyDescent="0.25">
      <c r="A71" s="25" t="s">
        <v>2364</v>
      </c>
      <c r="B71" s="26" t="s">
        <v>2138</v>
      </c>
    </row>
    <row r="72" spans="1:2" s="29" customFormat="1" x14ac:dyDescent="0.25">
      <c r="A72" s="7" t="s">
        <v>1940</v>
      </c>
      <c r="B72" s="7" t="s">
        <v>2138</v>
      </c>
    </row>
    <row r="73" spans="1:2" s="29" customFormat="1" x14ac:dyDescent="0.25">
      <c r="A73" s="25" t="s">
        <v>2551</v>
      </c>
      <c r="B73" s="25" t="s">
        <v>2138</v>
      </c>
    </row>
    <row r="74" spans="1:2" s="29" customFormat="1" x14ac:dyDescent="0.25">
      <c r="A74" s="7" t="s">
        <v>1941</v>
      </c>
      <c r="B74" s="7" t="s">
        <v>2141</v>
      </c>
    </row>
    <row r="75" spans="1:2" s="29" customFormat="1" x14ac:dyDescent="0.25">
      <c r="A75" s="25" t="s">
        <v>2062</v>
      </c>
      <c r="B75" s="25" t="s">
        <v>2017</v>
      </c>
    </row>
    <row r="76" spans="1:2" s="29" customFormat="1" x14ac:dyDescent="0.25">
      <c r="A76" s="7" t="s">
        <v>1942</v>
      </c>
      <c r="B76" s="7" t="s">
        <v>2017</v>
      </c>
    </row>
    <row r="77" spans="1:2" s="29" customFormat="1" x14ac:dyDescent="0.25">
      <c r="A77" s="25" t="s">
        <v>2363</v>
      </c>
      <c r="B77" s="26" t="s">
        <v>2017</v>
      </c>
    </row>
    <row r="78" spans="1:2" s="29" customFormat="1" x14ac:dyDescent="0.25">
      <c r="A78" s="25" t="s">
        <v>2651</v>
      </c>
      <c r="B78" s="25" t="s">
        <v>2141</v>
      </c>
    </row>
    <row r="79" spans="1:2" s="29" customFormat="1" x14ac:dyDescent="0.25">
      <c r="A79" s="25" t="s">
        <v>2468</v>
      </c>
      <c r="B79" s="25" t="s">
        <v>2017</v>
      </c>
    </row>
    <row r="80" spans="1:2" s="29" customFormat="1" x14ac:dyDescent="0.25">
      <c r="A80" s="25" t="s">
        <v>2555</v>
      </c>
      <c r="B80" s="25" t="s">
        <v>2017</v>
      </c>
    </row>
    <row r="81" spans="1:2" s="29" customFormat="1" x14ac:dyDescent="0.25">
      <c r="A81" s="7" t="s">
        <v>2066</v>
      </c>
      <c r="B81" s="7" t="s">
        <v>2017</v>
      </c>
    </row>
    <row r="82" spans="1:2" s="29" customFormat="1" x14ac:dyDescent="0.25">
      <c r="A82" s="25" t="s">
        <v>2437</v>
      </c>
      <c r="B82" s="25" t="s">
        <v>2017</v>
      </c>
    </row>
    <row r="83" spans="1:2" s="29" customFormat="1" x14ac:dyDescent="0.25">
      <c r="A83" s="25" t="s">
        <v>2436</v>
      </c>
      <c r="B83" s="25" t="s">
        <v>2017</v>
      </c>
    </row>
    <row r="84" spans="1:2" s="29" customFormat="1" x14ac:dyDescent="0.25">
      <c r="A84" s="25" t="s">
        <v>2652</v>
      </c>
      <c r="B84" s="25" t="s">
        <v>2138</v>
      </c>
    </row>
    <row r="85" spans="1:2" s="29" customFormat="1" x14ac:dyDescent="0.25">
      <c r="A85" s="7" t="s">
        <v>1943</v>
      </c>
      <c r="B85" s="7" t="s">
        <v>2010</v>
      </c>
    </row>
    <row r="86" spans="1:2" s="29" customFormat="1" x14ac:dyDescent="0.25">
      <c r="A86" s="25" t="s">
        <v>2580</v>
      </c>
      <c r="B86" s="25" t="s">
        <v>2010</v>
      </c>
    </row>
    <row r="87" spans="1:2" s="29" customFormat="1" x14ac:dyDescent="0.25">
      <c r="A87" s="25" t="s">
        <v>2613</v>
      </c>
      <c r="B87" s="25" t="s">
        <v>2142</v>
      </c>
    </row>
    <row r="88" spans="1:2" s="29" customFormat="1" x14ac:dyDescent="0.25">
      <c r="A88" s="25" t="s">
        <v>2362</v>
      </c>
      <c r="B88" s="26" t="s">
        <v>2142</v>
      </c>
    </row>
    <row r="89" spans="1:2" s="29" customFormat="1" x14ac:dyDescent="0.25">
      <c r="A89" s="25" t="s">
        <v>2393</v>
      </c>
      <c r="B89" s="25" t="s">
        <v>2010</v>
      </c>
    </row>
    <row r="90" spans="1:2" s="29" customFormat="1" x14ac:dyDescent="0.25">
      <c r="A90" s="25" t="s">
        <v>2572</v>
      </c>
      <c r="B90" s="25" t="s">
        <v>2010</v>
      </c>
    </row>
    <row r="91" spans="1:2" s="29" customFormat="1" x14ac:dyDescent="0.25">
      <c r="A91" s="25" t="s">
        <v>2450</v>
      </c>
      <c r="B91" s="25" t="s">
        <v>2140</v>
      </c>
    </row>
    <row r="92" spans="1:2" s="29" customFormat="1" x14ac:dyDescent="0.25">
      <c r="A92" s="25" t="s">
        <v>2467</v>
      </c>
      <c r="B92" s="25" t="s">
        <v>2137</v>
      </c>
    </row>
    <row r="93" spans="1:2" s="29" customFormat="1" x14ac:dyDescent="0.25">
      <c r="A93" s="7" t="s">
        <v>2134</v>
      </c>
      <c r="B93" s="7" t="s">
        <v>2137</v>
      </c>
    </row>
    <row r="94" spans="1:2" s="29" customFormat="1" x14ac:dyDescent="0.25">
      <c r="A94" s="25" t="s">
        <v>2394</v>
      </c>
      <c r="B94" s="25" t="s">
        <v>2010</v>
      </c>
    </row>
    <row r="95" spans="1:2" s="29" customFormat="1" x14ac:dyDescent="0.25">
      <c r="A95" s="7" t="s">
        <v>1944</v>
      </c>
      <c r="B95" s="7" t="s">
        <v>2017</v>
      </c>
    </row>
    <row r="96" spans="1:2" s="29" customFormat="1" x14ac:dyDescent="0.25">
      <c r="A96" s="25" t="s">
        <v>2361</v>
      </c>
      <c r="B96" s="26" t="s">
        <v>2017</v>
      </c>
    </row>
    <row r="97" spans="1:2" s="29" customFormat="1" x14ac:dyDescent="0.25">
      <c r="A97" s="25" t="s">
        <v>2540</v>
      </c>
      <c r="B97" s="25" t="s">
        <v>2017</v>
      </c>
    </row>
    <row r="98" spans="1:2" s="29" customFormat="1" x14ac:dyDescent="0.25">
      <c r="A98" s="7" t="s">
        <v>1945</v>
      </c>
      <c r="B98" s="7" t="s">
        <v>2017</v>
      </c>
    </row>
    <row r="99" spans="1:2" s="29" customFormat="1" x14ac:dyDescent="0.25">
      <c r="A99" s="7" t="s">
        <v>2111</v>
      </c>
      <c r="B99" s="7" t="s">
        <v>2017</v>
      </c>
    </row>
    <row r="100" spans="1:2" s="29" customFormat="1" x14ac:dyDescent="0.25">
      <c r="A100" s="7" t="s">
        <v>2108</v>
      </c>
      <c r="B100" s="7" t="s">
        <v>2017</v>
      </c>
    </row>
    <row r="101" spans="1:2" s="29" customFormat="1" x14ac:dyDescent="0.25">
      <c r="A101" s="25" t="s">
        <v>2464</v>
      </c>
      <c r="B101" s="25" t="s">
        <v>2465</v>
      </c>
    </row>
    <row r="102" spans="1:2" s="29" customFormat="1" x14ac:dyDescent="0.25">
      <c r="A102" s="25" t="s">
        <v>2541</v>
      </c>
      <c r="B102" s="25" t="s">
        <v>2138</v>
      </c>
    </row>
    <row r="103" spans="1:2" s="29" customFormat="1" x14ac:dyDescent="0.25">
      <c r="A103" s="25" t="s">
        <v>2513</v>
      </c>
      <c r="B103" s="25" t="s">
        <v>2010</v>
      </c>
    </row>
    <row r="104" spans="1:2" s="29" customFormat="1" x14ac:dyDescent="0.25">
      <c r="A104" s="25" t="s">
        <v>2509</v>
      </c>
      <c r="B104" s="25" t="s">
        <v>2010</v>
      </c>
    </row>
    <row r="105" spans="1:2" s="29" customFormat="1" x14ac:dyDescent="0.25">
      <c r="A105" s="25" t="s">
        <v>2614</v>
      </c>
      <c r="B105" s="25" t="s">
        <v>2139</v>
      </c>
    </row>
    <row r="106" spans="1:2" s="29" customFormat="1" x14ac:dyDescent="0.25">
      <c r="A106" s="25" t="s">
        <v>3035</v>
      </c>
      <c r="B106" s="25" t="s">
        <v>2142</v>
      </c>
    </row>
    <row r="107" spans="1:2" s="29" customFormat="1" x14ac:dyDescent="0.25">
      <c r="A107" s="25" t="s">
        <v>2999</v>
      </c>
      <c r="B107" s="25" t="s">
        <v>2142</v>
      </c>
    </row>
    <row r="108" spans="1:2" s="29" customFormat="1" x14ac:dyDescent="0.25">
      <c r="A108" s="7" t="s">
        <v>1946</v>
      </c>
      <c r="B108" s="7" t="s">
        <v>2010</v>
      </c>
    </row>
    <row r="109" spans="1:2" s="29" customFormat="1" x14ac:dyDescent="0.25">
      <c r="A109" s="25" t="s">
        <v>2360</v>
      </c>
      <c r="B109" s="26" t="s">
        <v>2010</v>
      </c>
    </row>
    <row r="110" spans="1:2" s="29" customFormat="1" x14ac:dyDescent="0.25">
      <c r="A110" s="7" t="s">
        <v>1947</v>
      </c>
      <c r="B110" s="7" t="s">
        <v>2138</v>
      </c>
    </row>
    <row r="111" spans="1:2" s="29" customFormat="1" x14ac:dyDescent="0.25">
      <c r="A111" s="7" t="s">
        <v>2059</v>
      </c>
      <c r="B111" s="7" t="s">
        <v>2138</v>
      </c>
    </row>
    <row r="112" spans="1:2" s="29" customFormat="1" x14ac:dyDescent="0.25">
      <c r="A112" s="25" t="s">
        <v>2869</v>
      </c>
      <c r="B112" s="25" t="s">
        <v>2138</v>
      </c>
    </row>
    <row r="113" spans="1:2" s="29" customFormat="1" x14ac:dyDescent="0.25">
      <c r="A113" s="25" t="s">
        <v>2564</v>
      </c>
      <c r="B113" s="25" t="s">
        <v>2010</v>
      </c>
    </row>
    <row r="114" spans="1:2" s="29" customFormat="1" x14ac:dyDescent="0.25">
      <c r="A114" s="25" t="s">
        <v>2508</v>
      </c>
      <c r="B114" s="25" t="s">
        <v>2139</v>
      </c>
    </row>
    <row r="115" spans="1:2" s="29" customFormat="1" x14ac:dyDescent="0.25">
      <c r="A115" s="7" t="s">
        <v>1948</v>
      </c>
      <c r="B115" s="7" t="s">
        <v>2139</v>
      </c>
    </row>
    <row r="116" spans="1:2" s="29" customFormat="1" x14ac:dyDescent="0.25">
      <c r="A116" s="25" t="s">
        <v>2424</v>
      </c>
      <c r="B116" s="25" t="s">
        <v>2139</v>
      </c>
    </row>
    <row r="117" spans="1:2" s="29" customFormat="1" x14ac:dyDescent="0.25">
      <c r="A117" s="7" t="s">
        <v>1949</v>
      </c>
      <c r="B117" s="7" t="s">
        <v>2139</v>
      </c>
    </row>
    <row r="118" spans="1:2" s="29" customFormat="1" x14ac:dyDescent="0.25">
      <c r="A118" s="25" t="s">
        <v>2575</v>
      </c>
      <c r="B118" s="25" t="s">
        <v>2141</v>
      </c>
    </row>
    <row r="119" spans="1:2" s="29" customFormat="1" x14ac:dyDescent="0.25">
      <c r="A119" s="7" t="s">
        <v>1950</v>
      </c>
      <c r="B119" s="7" t="s">
        <v>2140</v>
      </c>
    </row>
    <row r="120" spans="1:2" s="29" customFormat="1" x14ac:dyDescent="0.25">
      <c r="A120" s="37" t="s">
        <v>2083</v>
      </c>
      <c r="B120" s="37" t="s">
        <v>2140</v>
      </c>
    </row>
    <row r="121" spans="1:2" s="29" customFormat="1" x14ac:dyDescent="0.25">
      <c r="A121" s="32" t="s">
        <v>2359</v>
      </c>
      <c r="B121" s="36" t="s">
        <v>2140</v>
      </c>
    </row>
    <row r="122" spans="1:2" s="29" customFormat="1" x14ac:dyDescent="0.25">
      <c r="A122" s="14" t="s">
        <v>2091</v>
      </c>
      <c r="B122" s="14" t="s">
        <v>2140</v>
      </c>
    </row>
    <row r="123" spans="1:2" s="29" customFormat="1" x14ac:dyDescent="0.25">
      <c r="A123" s="27" t="s">
        <v>2530</v>
      </c>
      <c r="B123" s="27" t="s">
        <v>2143</v>
      </c>
    </row>
    <row r="124" spans="1:2" s="29" customFormat="1" x14ac:dyDescent="0.25">
      <c r="A124" s="27" t="s">
        <v>2552</v>
      </c>
      <c r="B124" s="27" t="s">
        <v>2017</v>
      </c>
    </row>
    <row r="125" spans="1:2" s="29" customFormat="1" x14ac:dyDescent="0.25">
      <c r="A125" s="27" t="s">
        <v>2422</v>
      </c>
      <c r="B125" s="27" t="s">
        <v>2139</v>
      </c>
    </row>
    <row r="126" spans="1:2" s="29" customFormat="1" x14ac:dyDescent="0.25">
      <c r="A126" s="27" t="s">
        <v>2358</v>
      </c>
      <c r="B126" s="28" t="s">
        <v>2139</v>
      </c>
    </row>
    <row r="127" spans="1:2" s="29" customFormat="1" x14ac:dyDescent="0.25">
      <c r="A127" s="27" t="s">
        <v>2504</v>
      </c>
      <c r="B127" s="27" t="s">
        <v>2017</v>
      </c>
    </row>
    <row r="128" spans="1:2" s="29" customFormat="1" x14ac:dyDescent="0.25">
      <c r="A128" s="14" t="s">
        <v>2079</v>
      </c>
      <c r="B128" s="14" t="s">
        <v>2139</v>
      </c>
    </row>
    <row r="129" spans="1:2" s="29" customFormat="1" x14ac:dyDescent="0.25">
      <c r="A129" s="27" t="s">
        <v>2490</v>
      </c>
      <c r="B129" s="27" t="s">
        <v>2138</v>
      </c>
    </row>
    <row r="130" spans="1:2" s="29" customFormat="1" x14ac:dyDescent="0.25">
      <c r="A130" s="14" t="s">
        <v>2057</v>
      </c>
      <c r="B130" s="14" t="s">
        <v>2139</v>
      </c>
    </row>
    <row r="131" spans="1:2" s="29" customFormat="1" x14ac:dyDescent="0.25">
      <c r="A131" s="29" t="s">
        <v>2491</v>
      </c>
      <c r="B131" s="29" t="s">
        <v>2139</v>
      </c>
    </row>
    <row r="132" spans="1:2" s="29" customFormat="1" x14ac:dyDescent="0.25">
      <c r="A132" s="29" t="s">
        <v>2586</v>
      </c>
      <c r="B132" s="29" t="s">
        <v>2139</v>
      </c>
    </row>
    <row r="133" spans="1:2" s="29" customFormat="1" x14ac:dyDescent="0.25">
      <c r="A133" s="29" t="s">
        <v>3254</v>
      </c>
      <c r="B133" s="29" t="s">
        <v>2010</v>
      </c>
    </row>
    <row r="134" spans="1:2" s="29" customFormat="1" x14ac:dyDescent="0.25">
      <c r="A134" s="29" t="s">
        <v>3017</v>
      </c>
      <c r="B134" s="29" t="s">
        <v>2138</v>
      </c>
    </row>
    <row r="135" spans="1:2" s="29" customFormat="1" x14ac:dyDescent="0.25">
      <c r="A135" s="29" t="s">
        <v>3018</v>
      </c>
      <c r="B135" s="29" t="s">
        <v>2138</v>
      </c>
    </row>
    <row r="136" spans="1:2" s="29" customFormat="1" x14ac:dyDescent="0.25">
      <c r="A136" s="29" t="s">
        <v>2357</v>
      </c>
      <c r="B136" s="30" t="s">
        <v>2143</v>
      </c>
    </row>
    <row r="137" spans="1:2" s="29" customFormat="1" x14ac:dyDescent="0.25">
      <c r="A137" s="29" t="s">
        <v>3031</v>
      </c>
      <c r="B137" s="29" t="s">
        <v>2010</v>
      </c>
    </row>
    <row r="138" spans="1:2" s="29" customFormat="1" x14ac:dyDescent="0.25">
      <c r="A138" s="29" t="s">
        <v>2818</v>
      </c>
      <c r="B138" s="29" t="s">
        <v>2010</v>
      </c>
    </row>
    <row r="139" spans="1:2" s="29" customFormat="1" x14ac:dyDescent="0.25">
      <c r="A139" s="29" t="s">
        <v>3000</v>
      </c>
      <c r="B139" s="29" t="s">
        <v>2017</v>
      </c>
    </row>
    <row r="140" spans="1:2" s="29" customFormat="1" x14ac:dyDescent="0.25">
      <c r="A140" s="29" t="s">
        <v>3086</v>
      </c>
      <c r="B140" s="29" t="s">
        <v>2010</v>
      </c>
    </row>
    <row r="141" spans="1:2" s="29" customFormat="1" x14ac:dyDescent="0.25">
      <c r="A141" s="29" t="s">
        <v>2870</v>
      </c>
      <c r="B141" s="29" t="s">
        <v>2141</v>
      </c>
    </row>
    <row r="142" spans="1:2" s="29" customFormat="1" x14ac:dyDescent="0.25">
      <c r="A142" s="29" t="s">
        <v>3001</v>
      </c>
      <c r="B142" s="29" t="s">
        <v>2139</v>
      </c>
    </row>
    <row r="143" spans="1:2" s="29" customFormat="1" x14ac:dyDescent="0.25">
      <c r="A143" s="29" t="s">
        <v>3002</v>
      </c>
      <c r="B143" s="29" t="s">
        <v>2137</v>
      </c>
    </row>
    <row r="144" spans="1:2" s="29" customFormat="1" x14ac:dyDescent="0.25">
      <c r="A144" s="29" t="s">
        <v>2976</v>
      </c>
      <c r="B144" s="29" t="s">
        <v>2137</v>
      </c>
    </row>
    <row r="145" spans="1:2" s="29" customFormat="1" x14ac:dyDescent="0.25">
      <c r="A145" s="29" t="s">
        <v>2871</v>
      </c>
      <c r="B145" s="29" t="s">
        <v>2017</v>
      </c>
    </row>
    <row r="146" spans="1:2" s="29" customFormat="1" x14ac:dyDescent="0.25">
      <c r="A146" s="29" t="s">
        <v>2834</v>
      </c>
      <c r="B146" s="29" t="s">
        <v>2017</v>
      </c>
    </row>
    <row r="147" spans="1:2" s="29" customFormat="1" x14ac:dyDescent="0.25">
      <c r="A147" s="29" t="s">
        <v>3060</v>
      </c>
      <c r="B147" s="29" t="s">
        <v>2139</v>
      </c>
    </row>
    <row r="148" spans="1:2" s="29" customFormat="1" x14ac:dyDescent="0.25">
      <c r="A148" s="29" t="s">
        <v>2835</v>
      </c>
      <c r="B148" s="29" t="s">
        <v>2139</v>
      </c>
    </row>
    <row r="149" spans="1:2" s="29" customFormat="1" x14ac:dyDescent="0.25">
      <c r="A149" s="29" t="s">
        <v>3019</v>
      </c>
      <c r="B149" s="29" t="s">
        <v>2138</v>
      </c>
    </row>
    <row r="150" spans="1:2" s="29" customFormat="1" x14ac:dyDescent="0.25">
      <c r="A150" s="29" t="s">
        <v>2836</v>
      </c>
      <c r="B150" s="29" t="s">
        <v>2138</v>
      </c>
    </row>
    <row r="151" spans="1:2" s="29" customFormat="1" x14ac:dyDescent="0.25">
      <c r="A151" s="29" t="s">
        <v>3087</v>
      </c>
      <c r="B151" s="29" t="s">
        <v>2010</v>
      </c>
    </row>
    <row r="152" spans="1:2" s="29" customFormat="1" x14ac:dyDescent="0.25">
      <c r="A152" s="29" t="s">
        <v>3088</v>
      </c>
      <c r="B152" s="29" t="s">
        <v>2010</v>
      </c>
    </row>
    <row r="153" spans="1:2" s="29" customFormat="1" x14ac:dyDescent="0.25">
      <c r="A153" s="29" t="s">
        <v>3089</v>
      </c>
      <c r="B153" s="29" t="s">
        <v>2140</v>
      </c>
    </row>
    <row r="154" spans="1:2" s="29" customFormat="1" x14ac:dyDescent="0.25">
      <c r="A154" s="29" t="s">
        <v>2837</v>
      </c>
      <c r="B154" s="29" t="s">
        <v>2139</v>
      </c>
    </row>
    <row r="155" spans="1:2" s="29" customFormat="1" x14ac:dyDescent="0.25">
      <c r="A155" s="29" t="s">
        <v>2977</v>
      </c>
      <c r="B155" s="29" t="s">
        <v>2139</v>
      </c>
    </row>
    <row r="156" spans="1:2" s="29" customFormat="1" x14ac:dyDescent="0.25">
      <c r="A156" s="29" t="s">
        <v>2813</v>
      </c>
      <c r="B156" s="29" t="s">
        <v>2139</v>
      </c>
    </row>
    <row r="157" spans="1:2" s="29" customFormat="1" x14ac:dyDescent="0.25">
      <c r="A157" s="29" t="s">
        <v>2817</v>
      </c>
      <c r="B157" s="29" t="s">
        <v>2139</v>
      </c>
    </row>
    <row r="158" spans="1:2" s="29" customFormat="1" x14ac:dyDescent="0.25">
      <c r="A158" s="29" t="s">
        <v>3128</v>
      </c>
      <c r="B158" s="29" t="s">
        <v>2010</v>
      </c>
    </row>
    <row r="159" spans="1:2" s="29" customFormat="1" x14ac:dyDescent="0.25">
      <c r="A159" s="29" t="s">
        <v>2907</v>
      </c>
      <c r="B159" s="29" t="s">
        <v>2137</v>
      </c>
    </row>
    <row r="160" spans="1:2" s="29" customFormat="1" x14ac:dyDescent="0.25">
      <c r="A160" s="29" t="s">
        <v>2908</v>
      </c>
      <c r="B160" s="29" t="s">
        <v>2137</v>
      </c>
    </row>
    <row r="161" spans="1:2" s="29" customFormat="1" x14ac:dyDescent="0.25">
      <c r="A161" s="29" t="s">
        <v>2941</v>
      </c>
      <c r="B161" s="29" t="s">
        <v>2137</v>
      </c>
    </row>
    <row r="162" spans="1:2" s="29" customFormat="1" x14ac:dyDescent="0.25">
      <c r="A162" s="29" t="s">
        <v>2909</v>
      </c>
      <c r="B162" s="29" t="s">
        <v>2137</v>
      </c>
    </row>
    <row r="163" spans="1:2" s="29" customFormat="1" x14ac:dyDescent="0.25">
      <c r="A163" s="29" t="s">
        <v>2872</v>
      </c>
      <c r="B163" s="29" t="s">
        <v>2137</v>
      </c>
    </row>
    <row r="164" spans="1:2" s="29" customFormat="1" x14ac:dyDescent="0.25">
      <c r="A164" s="29" t="s">
        <v>2873</v>
      </c>
      <c r="B164" s="29" t="s">
        <v>2137</v>
      </c>
    </row>
    <row r="165" spans="1:2" s="29" customFormat="1" x14ac:dyDescent="0.25">
      <c r="A165" s="29" t="s">
        <v>3129</v>
      </c>
      <c r="B165" s="29" t="s">
        <v>2141</v>
      </c>
    </row>
    <row r="166" spans="1:2" s="29" customFormat="1" x14ac:dyDescent="0.25">
      <c r="A166" s="29" t="s">
        <v>2978</v>
      </c>
      <c r="B166" s="29" t="s">
        <v>2141</v>
      </c>
    </row>
    <row r="167" spans="1:2" s="29" customFormat="1" x14ac:dyDescent="0.25">
      <c r="A167" s="29" t="s">
        <v>2838</v>
      </c>
      <c r="B167" s="29" t="s">
        <v>2141</v>
      </c>
    </row>
    <row r="168" spans="1:2" s="29" customFormat="1" x14ac:dyDescent="0.25">
      <c r="A168" s="29" t="s">
        <v>2910</v>
      </c>
      <c r="B168" s="29" t="s">
        <v>2141</v>
      </c>
    </row>
    <row r="169" spans="1:2" s="29" customFormat="1" x14ac:dyDescent="0.25">
      <c r="A169" s="29" t="s">
        <v>2932</v>
      </c>
      <c r="B169" s="29" t="s">
        <v>2010</v>
      </c>
    </row>
    <row r="170" spans="1:2" s="29" customFormat="1" x14ac:dyDescent="0.25">
      <c r="A170" s="29" t="s">
        <v>2839</v>
      </c>
      <c r="B170" s="29" t="s">
        <v>2137</v>
      </c>
    </row>
    <row r="171" spans="1:2" s="29" customFormat="1" x14ac:dyDescent="0.25">
      <c r="A171" s="29" t="s">
        <v>2911</v>
      </c>
      <c r="B171" s="29" t="s">
        <v>2137</v>
      </c>
    </row>
    <row r="172" spans="1:2" s="29" customFormat="1" x14ac:dyDescent="0.25">
      <c r="A172" s="29" t="s">
        <v>2979</v>
      </c>
      <c r="B172" s="29" t="s">
        <v>2141</v>
      </c>
    </row>
    <row r="173" spans="1:2" s="29" customFormat="1" x14ac:dyDescent="0.25">
      <c r="A173" s="29" t="s">
        <v>2832</v>
      </c>
      <c r="B173" s="29" t="s">
        <v>2141</v>
      </c>
    </row>
    <row r="174" spans="1:2" s="29" customFormat="1" x14ac:dyDescent="0.25">
      <c r="A174" s="29" t="s">
        <v>2961</v>
      </c>
      <c r="B174" s="29" t="s">
        <v>2141</v>
      </c>
    </row>
    <row r="175" spans="1:2" s="29" customFormat="1" x14ac:dyDescent="0.25">
      <c r="A175" s="29" t="s">
        <v>3130</v>
      </c>
      <c r="B175" s="29" t="s">
        <v>2139</v>
      </c>
    </row>
    <row r="176" spans="1:2" s="29" customFormat="1" x14ac:dyDescent="0.25">
      <c r="A176" s="29" t="s">
        <v>3090</v>
      </c>
      <c r="B176" s="29" t="s">
        <v>2010</v>
      </c>
    </row>
    <row r="177" spans="1:2" s="29" customFormat="1" x14ac:dyDescent="0.25">
      <c r="A177" s="29" t="s">
        <v>2967</v>
      </c>
      <c r="B177" s="29" t="s">
        <v>2138</v>
      </c>
    </row>
    <row r="178" spans="1:2" s="29" customFormat="1" x14ac:dyDescent="0.25">
      <c r="A178" s="29" t="s">
        <v>3131</v>
      </c>
      <c r="B178" s="29" t="s">
        <v>2141</v>
      </c>
    </row>
    <row r="179" spans="1:2" s="29" customFormat="1" x14ac:dyDescent="0.25">
      <c r="A179" s="29" t="s">
        <v>2912</v>
      </c>
      <c r="B179" s="29" t="s">
        <v>2017</v>
      </c>
    </row>
    <row r="180" spans="1:2" s="29" customFormat="1" x14ac:dyDescent="0.25">
      <c r="A180" s="29" t="s">
        <v>3053</v>
      </c>
      <c r="B180" s="29" t="s">
        <v>2017</v>
      </c>
    </row>
    <row r="181" spans="1:2" s="29" customFormat="1" x14ac:dyDescent="0.25">
      <c r="A181" s="29" t="s">
        <v>2913</v>
      </c>
      <c r="B181" s="29" t="s">
        <v>2017</v>
      </c>
    </row>
    <row r="182" spans="1:2" s="29" customFormat="1" x14ac:dyDescent="0.25">
      <c r="A182" s="29" t="s">
        <v>2914</v>
      </c>
      <c r="B182" s="29" t="s">
        <v>2017</v>
      </c>
    </row>
    <row r="183" spans="1:2" s="29" customFormat="1" x14ac:dyDescent="0.25">
      <c r="A183" s="29" t="s">
        <v>2915</v>
      </c>
      <c r="B183" s="29" t="s">
        <v>2017</v>
      </c>
    </row>
    <row r="184" spans="1:2" s="29" customFormat="1" x14ac:dyDescent="0.25">
      <c r="A184" s="29" t="s">
        <v>2916</v>
      </c>
      <c r="B184" s="29" t="s">
        <v>2017</v>
      </c>
    </row>
    <row r="185" spans="1:2" s="29" customFormat="1" x14ac:dyDescent="0.25">
      <c r="A185" s="29" t="s">
        <v>3091</v>
      </c>
      <c r="B185" s="29" t="s">
        <v>2010</v>
      </c>
    </row>
    <row r="186" spans="1:2" s="29" customFormat="1" x14ac:dyDescent="0.25">
      <c r="A186" s="29" t="s">
        <v>2874</v>
      </c>
      <c r="B186" s="29" t="s">
        <v>2017</v>
      </c>
    </row>
    <row r="187" spans="1:2" s="29" customFormat="1" x14ac:dyDescent="0.25">
      <c r="A187" s="29" t="s">
        <v>2917</v>
      </c>
      <c r="B187" s="29" t="s">
        <v>2017</v>
      </c>
    </row>
    <row r="188" spans="1:2" s="29" customFormat="1" x14ac:dyDescent="0.25">
      <c r="A188" s="29" t="s">
        <v>2918</v>
      </c>
      <c r="B188" s="29" t="s">
        <v>2017</v>
      </c>
    </row>
    <row r="189" spans="1:2" s="29" customFormat="1" x14ac:dyDescent="0.25">
      <c r="A189" s="29" t="s">
        <v>3132</v>
      </c>
      <c r="B189" s="29" t="s">
        <v>2010</v>
      </c>
    </row>
    <row r="190" spans="1:2" s="29" customFormat="1" x14ac:dyDescent="0.25">
      <c r="A190" s="29" t="s">
        <v>2919</v>
      </c>
      <c r="B190" s="29" t="s">
        <v>2017</v>
      </c>
    </row>
    <row r="191" spans="1:2" s="29" customFormat="1" x14ac:dyDescent="0.25">
      <c r="A191" s="29" t="s">
        <v>2920</v>
      </c>
      <c r="B191" s="29" t="s">
        <v>2010</v>
      </c>
    </row>
    <row r="192" spans="1:2" s="29" customFormat="1" x14ac:dyDescent="0.25">
      <c r="A192" s="29" t="s">
        <v>3036</v>
      </c>
      <c r="B192" s="29" t="s">
        <v>2142</v>
      </c>
    </row>
    <row r="193" spans="1:2" s="29" customFormat="1" x14ac:dyDescent="0.25">
      <c r="A193" s="29" t="s">
        <v>3022</v>
      </c>
      <c r="B193" s="29" t="s">
        <v>2142</v>
      </c>
    </row>
    <row r="194" spans="1:2" s="29" customFormat="1" x14ac:dyDescent="0.25">
      <c r="A194" s="29" t="s">
        <v>2840</v>
      </c>
      <c r="B194" s="29" t="s">
        <v>2140</v>
      </c>
    </row>
    <row r="195" spans="1:2" s="29" customFormat="1" x14ac:dyDescent="0.25">
      <c r="A195" s="29" t="s">
        <v>2875</v>
      </c>
      <c r="B195" s="29" t="s">
        <v>2137</v>
      </c>
    </row>
    <row r="196" spans="1:2" s="29" customFormat="1" x14ac:dyDescent="0.25">
      <c r="A196" s="29" t="s">
        <v>3133</v>
      </c>
      <c r="B196" s="29" t="s">
        <v>2137</v>
      </c>
    </row>
    <row r="197" spans="1:2" s="29" customFormat="1" x14ac:dyDescent="0.25">
      <c r="A197" s="27" t="s">
        <v>2829</v>
      </c>
      <c r="B197" s="27" t="s">
        <v>2137</v>
      </c>
    </row>
    <row r="198" spans="1:2" s="29" customFormat="1" x14ac:dyDescent="0.25">
      <c r="A198" s="29" t="s">
        <v>2921</v>
      </c>
      <c r="B198" s="29" t="s">
        <v>2010</v>
      </c>
    </row>
    <row r="199" spans="1:2" s="29" customFormat="1" x14ac:dyDescent="0.25">
      <c r="A199" s="29" t="s">
        <v>2933</v>
      </c>
      <c r="B199" s="29" t="s">
        <v>2010</v>
      </c>
    </row>
    <row r="200" spans="1:2" s="29" customFormat="1" x14ac:dyDescent="0.25">
      <c r="A200" s="29" t="s">
        <v>3067</v>
      </c>
      <c r="B200" s="29" t="s">
        <v>2139</v>
      </c>
    </row>
    <row r="201" spans="1:2" s="29" customFormat="1" x14ac:dyDescent="0.25">
      <c r="A201" s="29" t="s">
        <v>3037</v>
      </c>
      <c r="B201" s="29" t="s">
        <v>2017</v>
      </c>
    </row>
    <row r="202" spans="1:2" s="29" customFormat="1" x14ac:dyDescent="0.25">
      <c r="A202" s="29" t="s">
        <v>2942</v>
      </c>
      <c r="B202" s="29" t="s">
        <v>2017</v>
      </c>
    </row>
    <row r="203" spans="1:2" s="29" customFormat="1" x14ac:dyDescent="0.25">
      <c r="A203" s="27" t="s">
        <v>3003</v>
      </c>
      <c r="B203" s="27" t="s">
        <v>2017</v>
      </c>
    </row>
    <row r="204" spans="1:2" s="29" customFormat="1" x14ac:dyDescent="0.25">
      <c r="A204" s="29" t="s">
        <v>2922</v>
      </c>
      <c r="B204" s="29" t="s">
        <v>2017</v>
      </c>
    </row>
    <row r="205" spans="1:2" s="29" customFormat="1" x14ac:dyDescent="0.25">
      <c r="A205" s="29" t="s">
        <v>3567</v>
      </c>
      <c r="B205" s="29" t="s">
        <v>2017</v>
      </c>
    </row>
    <row r="206" spans="1:2" s="29" customFormat="1" x14ac:dyDescent="0.25">
      <c r="A206" s="29" t="s">
        <v>2876</v>
      </c>
      <c r="B206" s="29" t="s">
        <v>2138</v>
      </c>
    </row>
    <row r="207" spans="1:2" s="29" customFormat="1" x14ac:dyDescent="0.25">
      <c r="A207" s="29" t="s">
        <v>2980</v>
      </c>
      <c r="B207" s="29" t="s">
        <v>2010</v>
      </c>
    </row>
    <row r="208" spans="1:2" s="29" customFormat="1" x14ac:dyDescent="0.25">
      <c r="A208" s="29" t="s">
        <v>3134</v>
      </c>
      <c r="B208" s="29" t="s">
        <v>2139</v>
      </c>
    </row>
    <row r="209" spans="1:2" s="29" customFormat="1" x14ac:dyDescent="0.25">
      <c r="A209" s="29" t="s">
        <v>3135</v>
      </c>
      <c r="B209" s="29" t="s">
        <v>2139</v>
      </c>
    </row>
    <row r="210" spans="1:2" s="29" customFormat="1" x14ac:dyDescent="0.25">
      <c r="A210" s="29" t="s">
        <v>2970</v>
      </c>
      <c r="B210" s="29" t="s">
        <v>2017</v>
      </c>
    </row>
    <row r="211" spans="1:2" s="29" customFormat="1" x14ac:dyDescent="0.25">
      <c r="A211" s="29" t="s">
        <v>2841</v>
      </c>
      <c r="B211" s="29" t="s">
        <v>2138</v>
      </c>
    </row>
    <row r="212" spans="1:2" s="29" customFormat="1" x14ac:dyDescent="0.25">
      <c r="A212" s="29" t="s">
        <v>2827</v>
      </c>
      <c r="B212" s="29" t="s">
        <v>2138</v>
      </c>
    </row>
    <row r="213" spans="1:2" s="29" customFormat="1" x14ac:dyDescent="0.25">
      <c r="A213" s="29" t="s">
        <v>3136</v>
      </c>
      <c r="B213" s="29" t="s">
        <v>2010</v>
      </c>
    </row>
    <row r="214" spans="1:2" s="29" customFormat="1" x14ac:dyDescent="0.25">
      <c r="A214" s="29" t="s">
        <v>3137</v>
      </c>
      <c r="B214" s="29" t="s">
        <v>2139</v>
      </c>
    </row>
    <row r="215" spans="1:2" s="29" customFormat="1" x14ac:dyDescent="0.25">
      <c r="A215" s="29" t="s">
        <v>3138</v>
      </c>
      <c r="B215" s="29" t="s">
        <v>2010</v>
      </c>
    </row>
    <row r="216" spans="1:2" s="29" customFormat="1" x14ac:dyDescent="0.25">
      <c r="A216" s="29" t="s">
        <v>2981</v>
      </c>
      <c r="B216" s="29" t="s">
        <v>2139</v>
      </c>
    </row>
    <row r="217" spans="1:2" s="29" customFormat="1" x14ac:dyDescent="0.25">
      <c r="A217" s="29" t="s">
        <v>2842</v>
      </c>
      <c r="B217" s="29" t="s">
        <v>2139</v>
      </c>
    </row>
    <row r="218" spans="1:2" s="29" customFormat="1" x14ac:dyDescent="0.25">
      <c r="A218" s="29" t="s">
        <v>3028</v>
      </c>
      <c r="B218" s="29" t="s">
        <v>2010</v>
      </c>
    </row>
    <row r="219" spans="1:2" s="29" customFormat="1" x14ac:dyDescent="0.25">
      <c r="A219" s="29" t="s">
        <v>2982</v>
      </c>
      <c r="B219" s="29" t="s">
        <v>2139</v>
      </c>
    </row>
    <row r="220" spans="1:2" s="29" customFormat="1" x14ac:dyDescent="0.25">
      <c r="A220" s="29" t="s">
        <v>2954</v>
      </c>
      <c r="B220" s="29" t="s">
        <v>2141</v>
      </c>
    </row>
    <row r="221" spans="1:2" s="29" customFormat="1" x14ac:dyDescent="0.25">
      <c r="A221" s="29" t="s">
        <v>2943</v>
      </c>
      <c r="B221" s="29" t="s">
        <v>2141</v>
      </c>
    </row>
    <row r="222" spans="1:2" s="29" customFormat="1" x14ac:dyDescent="0.25">
      <c r="A222" s="29" t="s">
        <v>3092</v>
      </c>
      <c r="B222" s="29" t="s">
        <v>2010</v>
      </c>
    </row>
    <row r="223" spans="1:2" s="29" customFormat="1" x14ac:dyDescent="0.25">
      <c r="A223" s="29" t="s">
        <v>3139</v>
      </c>
      <c r="B223" s="29" t="s">
        <v>2140</v>
      </c>
    </row>
    <row r="224" spans="1:2" s="29" customFormat="1" x14ac:dyDescent="0.25">
      <c r="A224" s="29" t="s">
        <v>3093</v>
      </c>
      <c r="B224" s="29" t="s">
        <v>2140</v>
      </c>
    </row>
    <row r="225" spans="1:2" s="29" customFormat="1" x14ac:dyDescent="0.25">
      <c r="A225" s="29" t="s">
        <v>2923</v>
      </c>
      <c r="B225" s="29" t="s">
        <v>2010</v>
      </c>
    </row>
    <row r="226" spans="1:2" s="29" customFormat="1" x14ac:dyDescent="0.25">
      <c r="A226" s="29" t="s">
        <v>2821</v>
      </c>
      <c r="B226" s="29" t="s">
        <v>2139</v>
      </c>
    </row>
    <row r="227" spans="1:2" s="29" customFormat="1" x14ac:dyDescent="0.25">
      <c r="A227" s="29" t="s">
        <v>2924</v>
      </c>
      <c r="B227" s="29" t="s">
        <v>2017</v>
      </c>
    </row>
    <row r="228" spans="1:2" s="29" customFormat="1" x14ac:dyDescent="0.25">
      <c r="A228" s="29" t="s">
        <v>2925</v>
      </c>
      <c r="B228" s="29" t="s">
        <v>2010</v>
      </c>
    </row>
    <row r="229" spans="1:2" s="29" customFormat="1" x14ac:dyDescent="0.25">
      <c r="A229" s="29" t="s">
        <v>2926</v>
      </c>
      <c r="B229" s="29" t="s">
        <v>2010</v>
      </c>
    </row>
    <row r="230" spans="1:2" s="29" customFormat="1" x14ac:dyDescent="0.25">
      <c r="A230" s="29" t="s">
        <v>3140</v>
      </c>
      <c r="B230" s="29" t="s">
        <v>2139</v>
      </c>
    </row>
    <row r="231" spans="1:2" s="29" customFormat="1" x14ac:dyDescent="0.25">
      <c r="A231" s="29" t="s">
        <v>3141</v>
      </c>
      <c r="B231" s="29" t="s">
        <v>2010</v>
      </c>
    </row>
    <row r="232" spans="1:2" s="29" customFormat="1" x14ac:dyDescent="0.25">
      <c r="A232" s="27" t="s">
        <v>2983</v>
      </c>
      <c r="B232" s="27" t="s">
        <v>2137</v>
      </c>
    </row>
    <row r="233" spans="1:2" s="29" customFormat="1" x14ac:dyDescent="0.25">
      <c r="A233" s="29" t="s">
        <v>3074</v>
      </c>
      <c r="B233" s="29" t="s">
        <v>2141</v>
      </c>
    </row>
    <row r="234" spans="1:2" s="29" customFormat="1" x14ac:dyDescent="0.25">
      <c r="A234" s="29" t="s">
        <v>2934</v>
      </c>
      <c r="B234" s="29" t="s">
        <v>2141</v>
      </c>
    </row>
    <row r="235" spans="1:2" s="29" customFormat="1" x14ac:dyDescent="0.25">
      <c r="A235" s="29" t="s">
        <v>3094</v>
      </c>
      <c r="B235" s="29" t="s">
        <v>2010</v>
      </c>
    </row>
    <row r="236" spans="1:2" s="29" customFormat="1" x14ac:dyDescent="0.25">
      <c r="A236" s="29" t="s">
        <v>3142</v>
      </c>
      <c r="B236" s="29" t="s">
        <v>2141</v>
      </c>
    </row>
    <row r="237" spans="1:2" s="29" customFormat="1" x14ac:dyDescent="0.25">
      <c r="A237" s="29" t="s">
        <v>3143</v>
      </c>
      <c r="B237" s="29" t="s">
        <v>2010</v>
      </c>
    </row>
    <row r="238" spans="1:2" s="29" customFormat="1" x14ac:dyDescent="0.25">
      <c r="A238" s="29" t="s">
        <v>3095</v>
      </c>
      <c r="B238" s="29" t="s">
        <v>2010</v>
      </c>
    </row>
    <row r="239" spans="1:2" s="29" customFormat="1" x14ac:dyDescent="0.25">
      <c r="A239" s="29" t="s">
        <v>3096</v>
      </c>
      <c r="B239" s="29" t="s">
        <v>2140</v>
      </c>
    </row>
    <row r="240" spans="1:2" s="29" customFormat="1" x14ac:dyDescent="0.25">
      <c r="A240" s="29" t="s">
        <v>3535</v>
      </c>
      <c r="B240" s="29" t="s">
        <v>2017</v>
      </c>
    </row>
    <row r="241" spans="1:2" s="29" customFormat="1" x14ac:dyDescent="0.25">
      <c r="A241" s="29" t="s">
        <v>3038</v>
      </c>
      <c r="B241" s="29" t="s">
        <v>2137</v>
      </c>
    </row>
    <row r="242" spans="1:2" s="29" customFormat="1" x14ac:dyDescent="0.25">
      <c r="A242" s="27" t="s">
        <v>2826</v>
      </c>
      <c r="B242" s="27" t="s">
        <v>2142</v>
      </c>
    </row>
    <row r="243" spans="1:2" s="29" customFormat="1" x14ac:dyDescent="0.25">
      <c r="A243" s="29" t="s">
        <v>3039</v>
      </c>
      <c r="B243" s="29" t="s">
        <v>2142</v>
      </c>
    </row>
    <row r="244" spans="1:2" s="29" customFormat="1" x14ac:dyDescent="0.25">
      <c r="A244" s="29" t="s">
        <v>3040</v>
      </c>
      <c r="B244" s="29" t="s">
        <v>2142</v>
      </c>
    </row>
    <row r="245" spans="1:2" s="29" customFormat="1" x14ac:dyDescent="0.25">
      <c r="A245" s="27" t="s">
        <v>3032</v>
      </c>
      <c r="B245" s="27" t="s">
        <v>2142</v>
      </c>
    </row>
    <row r="246" spans="1:2" s="29" customFormat="1" x14ac:dyDescent="0.25">
      <c r="A246" s="27" t="s">
        <v>2969</v>
      </c>
      <c r="B246" s="27" t="s">
        <v>2142</v>
      </c>
    </row>
    <row r="247" spans="1:2" s="29" customFormat="1" x14ac:dyDescent="0.25">
      <c r="A247" s="27" t="s">
        <v>2877</v>
      </c>
      <c r="B247" s="27" t="s">
        <v>2138</v>
      </c>
    </row>
    <row r="248" spans="1:2" s="29" customFormat="1" x14ac:dyDescent="0.25">
      <c r="A248" s="29" t="s">
        <v>2878</v>
      </c>
      <c r="B248" s="29" t="s">
        <v>2137</v>
      </c>
    </row>
    <row r="249" spans="1:2" s="29" customFormat="1" x14ac:dyDescent="0.25">
      <c r="A249" s="29" t="s">
        <v>2984</v>
      </c>
      <c r="B249" s="29" t="s">
        <v>2017</v>
      </c>
    </row>
    <row r="250" spans="1:2" s="29" customFormat="1" x14ac:dyDescent="0.25">
      <c r="A250" s="27" t="s">
        <v>3061</v>
      </c>
      <c r="B250" s="27" t="s">
        <v>2138</v>
      </c>
    </row>
    <row r="251" spans="1:2" s="29" customFormat="1" x14ac:dyDescent="0.25">
      <c r="A251" s="29" t="s">
        <v>2950</v>
      </c>
      <c r="B251" s="29" t="s">
        <v>2138</v>
      </c>
    </row>
    <row r="252" spans="1:2" s="29" customFormat="1" x14ac:dyDescent="0.25">
      <c r="A252" s="29" t="s">
        <v>2901</v>
      </c>
      <c r="B252" s="29" t="s">
        <v>2138</v>
      </c>
    </row>
    <row r="253" spans="1:2" s="29" customFormat="1" x14ac:dyDescent="0.25">
      <c r="A253" s="29" t="s">
        <v>3144</v>
      </c>
      <c r="B253" s="29" t="s">
        <v>2139</v>
      </c>
    </row>
    <row r="254" spans="1:2" s="29" customFormat="1" x14ac:dyDescent="0.25">
      <c r="A254" s="29" t="s">
        <v>2951</v>
      </c>
      <c r="B254" s="29" t="s">
        <v>2138</v>
      </c>
    </row>
    <row r="255" spans="1:2" s="29" customFormat="1" x14ac:dyDescent="0.25">
      <c r="A255" s="27" t="s">
        <v>2935</v>
      </c>
      <c r="B255" s="27" t="s">
        <v>2139</v>
      </c>
    </row>
    <row r="256" spans="1:2" s="29" customFormat="1" x14ac:dyDescent="0.25">
      <c r="A256" s="29" t="s">
        <v>2822</v>
      </c>
      <c r="B256" s="29" t="s">
        <v>2139</v>
      </c>
    </row>
    <row r="257" spans="1:2" s="29" customFormat="1" x14ac:dyDescent="0.25">
      <c r="A257" s="27" t="s">
        <v>3004</v>
      </c>
      <c r="B257" s="27" t="s">
        <v>2138</v>
      </c>
    </row>
    <row r="258" spans="1:2" s="29" customFormat="1" x14ac:dyDescent="0.25">
      <c r="A258" s="27" t="s">
        <v>2962</v>
      </c>
      <c r="B258" s="27" t="s">
        <v>2138</v>
      </c>
    </row>
    <row r="259" spans="1:2" s="29" customFormat="1" x14ac:dyDescent="0.25">
      <c r="A259" s="29" t="s">
        <v>3145</v>
      </c>
      <c r="B259" s="29" t="s">
        <v>2010</v>
      </c>
    </row>
    <row r="260" spans="1:2" s="29" customFormat="1" x14ac:dyDescent="0.25">
      <c r="A260" s="29" t="s">
        <v>3041</v>
      </c>
      <c r="B260" s="29" t="s">
        <v>2139</v>
      </c>
    </row>
    <row r="261" spans="1:2" s="29" customFormat="1" x14ac:dyDescent="0.25">
      <c r="A261" s="27" t="s">
        <v>2952</v>
      </c>
      <c r="B261" s="27" t="s">
        <v>2139</v>
      </c>
    </row>
    <row r="262" spans="1:2" s="29" customFormat="1" x14ac:dyDescent="0.25">
      <c r="A262" s="27" t="s">
        <v>2879</v>
      </c>
      <c r="B262" s="27" t="s">
        <v>2141</v>
      </c>
    </row>
    <row r="263" spans="1:2" s="29" customFormat="1" x14ac:dyDescent="0.25">
      <c r="A263" s="27" t="s">
        <v>3005</v>
      </c>
      <c r="B263" s="27" t="s">
        <v>2137</v>
      </c>
    </row>
    <row r="264" spans="1:2" s="29" customFormat="1" x14ac:dyDescent="0.25">
      <c r="A264" s="29" t="s">
        <v>2985</v>
      </c>
      <c r="B264" s="29" t="s">
        <v>2137</v>
      </c>
    </row>
    <row r="265" spans="1:2" s="29" customFormat="1" x14ac:dyDescent="0.25">
      <c r="A265" s="29" t="s">
        <v>2936</v>
      </c>
      <c r="B265" s="29" t="s">
        <v>2139</v>
      </c>
    </row>
    <row r="266" spans="1:2" s="29" customFormat="1" x14ac:dyDescent="0.25">
      <c r="A266" s="27" t="s">
        <v>2843</v>
      </c>
      <c r="B266" s="27" t="s">
        <v>2139</v>
      </c>
    </row>
    <row r="267" spans="1:2" s="29" customFormat="1" x14ac:dyDescent="0.25">
      <c r="A267" s="29" t="s">
        <v>2844</v>
      </c>
      <c r="B267" s="29" t="s">
        <v>2139</v>
      </c>
    </row>
    <row r="268" spans="1:2" s="29" customFormat="1" x14ac:dyDescent="0.25">
      <c r="A268" s="29" t="s">
        <v>3006</v>
      </c>
      <c r="B268" s="29" t="s">
        <v>2139</v>
      </c>
    </row>
    <row r="269" spans="1:2" s="29" customFormat="1" x14ac:dyDescent="0.25">
      <c r="A269" s="27" t="s">
        <v>3146</v>
      </c>
      <c r="B269" s="27" t="s">
        <v>2010</v>
      </c>
    </row>
    <row r="270" spans="1:2" s="29" customFormat="1" x14ac:dyDescent="0.25">
      <c r="A270" s="29" t="s">
        <v>3147</v>
      </c>
      <c r="B270" s="29" t="s">
        <v>2139</v>
      </c>
    </row>
    <row r="271" spans="1:2" s="29" customFormat="1" x14ac:dyDescent="0.25">
      <c r="A271" s="27" t="s">
        <v>2944</v>
      </c>
      <c r="B271" s="27" t="s">
        <v>2137</v>
      </c>
    </row>
    <row r="272" spans="1:2" s="29" customFormat="1" x14ac:dyDescent="0.25">
      <c r="A272" s="29" t="s">
        <v>3148</v>
      </c>
      <c r="B272" s="29" t="s">
        <v>2139</v>
      </c>
    </row>
    <row r="273" spans="1:2" s="29" customFormat="1" x14ac:dyDescent="0.25">
      <c r="A273" s="27" t="s">
        <v>2945</v>
      </c>
      <c r="B273" s="27" t="s">
        <v>2010</v>
      </c>
    </row>
    <row r="274" spans="1:2" s="29" customFormat="1" x14ac:dyDescent="0.25">
      <c r="A274" s="29" t="s">
        <v>2946</v>
      </c>
      <c r="B274" s="29" t="s">
        <v>2138</v>
      </c>
    </row>
    <row r="275" spans="1:2" s="29" customFormat="1" x14ac:dyDescent="0.25">
      <c r="A275" s="29" t="s">
        <v>2828</v>
      </c>
      <c r="B275" s="29" t="s">
        <v>2138</v>
      </c>
    </row>
    <row r="276" spans="1:2" s="29" customFormat="1" x14ac:dyDescent="0.25">
      <c r="A276" s="29" t="s">
        <v>3023</v>
      </c>
      <c r="B276" s="29" t="s">
        <v>2141</v>
      </c>
    </row>
    <row r="277" spans="1:2" s="29" customFormat="1" x14ac:dyDescent="0.25">
      <c r="A277" s="27" t="s">
        <v>2880</v>
      </c>
      <c r="B277" s="27" t="s">
        <v>2141</v>
      </c>
    </row>
    <row r="278" spans="1:2" s="29" customFormat="1" x14ac:dyDescent="0.25">
      <c r="A278" s="27" t="s">
        <v>2881</v>
      </c>
      <c r="B278" s="27" t="s">
        <v>2138</v>
      </c>
    </row>
    <row r="279" spans="1:2" s="29" customFormat="1" x14ac:dyDescent="0.25">
      <c r="A279" s="29" t="s">
        <v>2947</v>
      </c>
      <c r="B279" s="29" t="s">
        <v>2137</v>
      </c>
    </row>
    <row r="280" spans="1:2" s="29" customFormat="1" x14ac:dyDescent="0.25">
      <c r="A280" s="27" t="s">
        <v>3075</v>
      </c>
      <c r="B280" s="27" t="s">
        <v>2017</v>
      </c>
    </row>
    <row r="281" spans="1:2" s="29" customFormat="1" x14ac:dyDescent="0.25">
      <c r="A281" s="29" t="s">
        <v>2845</v>
      </c>
      <c r="B281" s="29" t="s">
        <v>2017</v>
      </c>
    </row>
    <row r="282" spans="1:2" s="29" customFormat="1" x14ac:dyDescent="0.25">
      <c r="A282" s="29" t="s">
        <v>2846</v>
      </c>
      <c r="B282" s="29" t="s">
        <v>2138</v>
      </c>
    </row>
    <row r="283" spans="1:2" s="29" customFormat="1" x14ac:dyDescent="0.25">
      <c r="A283" s="29" t="s">
        <v>3097</v>
      </c>
      <c r="B283" s="29" t="s">
        <v>2010</v>
      </c>
    </row>
    <row r="284" spans="1:2" s="29" customFormat="1" x14ac:dyDescent="0.25">
      <c r="A284" s="29" t="s">
        <v>3042</v>
      </c>
      <c r="B284" s="29" t="s">
        <v>2017</v>
      </c>
    </row>
    <row r="285" spans="1:2" s="29" customFormat="1" x14ac:dyDescent="0.25">
      <c r="A285" s="29" t="s">
        <v>3149</v>
      </c>
      <c r="B285" s="29" t="s">
        <v>2139</v>
      </c>
    </row>
    <row r="286" spans="1:2" s="29" customFormat="1" x14ac:dyDescent="0.25">
      <c r="A286" s="29" t="s">
        <v>3150</v>
      </c>
      <c r="B286" s="29" t="s">
        <v>2141</v>
      </c>
    </row>
    <row r="287" spans="1:2" s="29" customFormat="1" x14ac:dyDescent="0.25">
      <c r="A287" s="29" t="s">
        <v>3071</v>
      </c>
      <c r="B287" s="29" t="s">
        <v>2142</v>
      </c>
    </row>
    <row r="288" spans="1:2" s="29" customFormat="1" x14ac:dyDescent="0.25">
      <c r="A288" s="27" t="s">
        <v>3043</v>
      </c>
      <c r="B288" s="27" t="s">
        <v>2142</v>
      </c>
    </row>
    <row r="289" spans="1:2" s="29" customFormat="1" x14ac:dyDescent="0.25">
      <c r="A289" s="29" t="s">
        <v>2847</v>
      </c>
      <c r="B289" s="29" t="s">
        <v>2137</v>
      </c>
    </row>
    <row r="290" spans="1:2" s="29" customFormat="1" x14ac:dyDescent="0.25">
      <c r="A290" s="27" t="s">
        <v>3054</v>
      </c>
      <c r="B290" s="27" t="s">
        <v>2137</v>
      </c>
    </row>
    <row r="291" spans="1:2" s="29" customFormat="1" x14ac:dyDescent="0.25">
      <c r="A291" s="27" t="s">
        <v>2848</v>
      </c>
      <c r="B291" s="27" t="s">
        <v>2137</v>
      </c>
    </row>
    <row r="292" spans="1:2" s="29" customFormat="1" x14ac:dyDescent="0.25">
      <c r="A292" s="29" t="s">
        <v>3151</v>
      </c>
      <c r="B292" s="29" t="s">
        <v>2141</v>
      </c>
    </row>
    <row r="293" spans="1:2" s="29" customFormat="1" x14ac:dyDescent="0.25">
      <c r="A293" s="29" t="s">
        <v>3007</v>
      </c>
      <c r="B293" s="29" t="s">
        <v>2017</v>
      </c>
    </row>
    <row r="294" spans="1:2" s="29" customFormat="1" x14ac:dyDescent="0.25">
      <c r="A294" s="29" t="s">
        <v>3152</v>
      </c>
      <c r="B294" s="29" t="s">
        <v>2010</v>
      </c>
    </row>
    <row r="295" spans="1:2" s="29" customFormat="1" x14ac:dyDescent="0.25">
      <c r="A295" s="29" t="s">
        <v>2849</v>
      </c>
      <c r="B295" s="29" t="s">
        <v>2017</v>
      </c>
    </row>
    <row r="296" spans="1:2" s="29" customFormat="1" x14ac:dyDescent="0.25">
      <c r="A296" s="27" t="s">
        <v>2850</v>
      </c>
      <c r="B296" s="27" t="s">
        <v>2017</v>
      </c>
    </row>
    <row r="297" spans="1:2" s="29" customFormat="1" x14ac:dyDescent="0.25">
      <c r="A297" s="29" t="s">
        <v>2927</v>
      </c>
      <c r="B297" s="29" t="s">
        <v>2142</v>
      </c>
    </row>
    <row r="298" spans="1:2" s="29" customFormat="1" x14ac:dyDescent="0.25">
      <c r="A298" s="29" t="s">
        <v>2882</v>
      </c>
      <c r="B298" s="29" t="s">
        <v>2017</v>
      </c>
    </row>
    <row r="299" spans="1:2" s="29" customFormat="1" x14ac:dyDescent="0.25">
      <c r="A299" s="29" t="s">
        <v>2963</v>
      </c>
      <c r="B299" s="29" t="s">
        <v>2141</v>
      </c>
    </row>
    <row r="300" spans="1:2" s="29" customFormat="1" x14ac:dyDescent="0.25">
      <c r="A300" s="27" t="s">
        <v>2814</v>
      </c>
      <c r="B300" s="27" t="s">
        <v>2142</v>
      </c>
    </row>
    <row r="301" spans="1:2" s="29" customFormat="1" x14ac:dyDescent="0.25">
      <c r="A301" s="27" t="s">
        <v>3008</v>
      </c>
      <c r="B301" s="27" t="s">
        <v>2142</v>
      </c>
    </row>
    <row r="302" spans="1:2" s="29" customFormat="1" x14ac:dyDescent="0.25">
      <c r="A302" s="29" t="s">
        <v>3033</v>
      </c>
      <c r="B302" s="29" t="s">
        <v>2142</v>
      </c>
    </row>
    <row r="303" spans="1:2" s="29" customFormat="1" x14ac:dyDescent="0.25">
      <c r="A303" s="27" t="s">
        <v>3055</v>
      </c>
      <c r="B303" s="27" t="s">
        <v>2138</v>
      </c>
    </row>
    <row r="304" spans="1:2" s="29" customFormat="1" x14ac:dyDescent="0.25">
      <c r="A304" s="29" t="s">
        <v>2928</v>
      </c>
      <c r="B304" s="29" t="s">
        <v>2138</v>
      </c>
    </row>
    <row r="305" spans="1:2" s="29" customFormat="1" x14ac:dyDescent="0.25">
      <c r="A305" s="27" t="s">
        <v>2948</v>
      </c>
      <c r="B305" s="27" t="s">
        <v>2010</v>
      </c>
    </row>
    <row r="306" spans="1:2" s="29" customFormat="1" x14ac:dyDescent="0.25">
      <c r="A306" s="27" t="s">
        <v>2964</v>
      </c>
      <c r="B306" s="27" t="s">
        <v>2141</v>
      </c>
    </row>
    <row r="307" spans="1:2" s="29" customFormat="1" x14ac:dyDescent="0.25">
      <c r="A307" s="29" t="s">
        <v>2965</v>
      </c>
      <c r="B307" s="27" t="s">
        <v>2141</v>
      </c>
    </row>
    <row r="308" spans="1:2" s="29" customFormat="1" x14ac:dyDescent="0.25">
      <c r="A308" s="27" t="s">
        <v>3730</v>
      </c>
      <c r="B308" s="27" t="s">
        <v>2146</v>
      </c>
    </row>
    <row r="309" spans="1:2" s="29" customFormat="1" x14ac:dyDescent="0.25">
      <c r="A309" s="27" t="s">
        <v>3725</v>
      </c>
      <c r="B309" s="27" t="s">
        <v>2146</v>
      </c>
    </row>
    <row r="310" spans="1:2" s="29" customFormat="1" x14ac:dyDescent="0.25">
      <c r="A310" s="27" t="s">
        <v>2615</v>
      </c>
      <c r="B310" s="27" t="s">
        <v>2140</v>
      </c>
    </row>
    <row r="311" spans="1:2" s="29" customFormat="1" x14ac:dyDescent="0.25">
      <c r="A311" s="27" t="s">
        <v>2653</v>
      </c>
      <c r="B311" s="27" t="s">
        <v>2137</v>
      </c>
    </row>
    <row r="312" spans="1:2" s="29" customFormat="1" x14ac:dyDescent="0.25">
      <c r="A312" s="27" t="s">
        <v>2986</v>
      </c>
      <c r="B312" s="27" t="s">
        <v>2141</v>
      </c>
    </row>
    <row r="313" spans="1:2" s="29" customFormat="1" x14ac:dyDescent="0.25">
      <c r="A313" s="29" t="s">
        <v>3413</v>
      </c>
      <c r="B313" s="29" t="s">
        <v>2141</v>
      </c>
    </row>
    <row r="314" spans="1:2" s="29" customFormat="1" x14ac:dyDescent="0.25">
      <c r="A314" s="29" t="s">
        <v>3396</v>
      </c>
      <c r="B314" s="29" t="s">
        <v>2010</v>
      </c>
    </row>
    <row r="315" spans="1:2" s="29" customFormat="1" x14ac:dyDescent="0.25">
      <c r="A315" s="29" t="s">
        <v>3020</v>
      </c>
      <c r="B315" s="29" t="s">
        <v>2139</v>
      </c>
    </row>
    <row r="316" spans="1:2" s="29" customFormat="1" x14ac:dyDescent="0.25">
      <c r="A316" s="29" t="s">
        <v>3009</v>
      </c>
      <c r="B316" s="29" t="s">
        <v>2139</v>
      </c>
    </row>
    <row r="317" spans="1:2" s="29" customFormat="1" x14ac:dyDescent="0.25">
      <c r="A317" s="27" t="s">
        <v>2955</v>
      </c>
      <c r="B317" s="27" t="s">
        <v>2139</v>
      </c>
    </row>
    <row r="318" spans="1:2" s="29" customFormat="1" x14ac:dyDescent="0.25">
      <c r="A318" s="29" t="s">
        <v>2851</v>
      </c>
      <c r="B318" s="29" t="s">
        <v>2139</v>
      </c>
    </row>
    <row r="319" spans="1:2" s="29" customFormat="1" x14ac:dyDescent="0.25">
      <c r="A319" s="27" t="s">
        <v>3072</v>
      </c>
      <c r="B319" s="27" t="s">
        <v>2139</v>
      </c>
    </row>
    <row r="320" spans="1:2" s="29" customFormat="1" x14ac:dyDescent="0.25">
      <c r="A320" s="27" t="s">
        <v>2929</v>
      </c>
      <c r="B320" s="27" t="s">
        <v>2139</v>
      </c>
    </row>
    <row r="321" spans="1:2" s="29" customFormat="1" x14ac:dyDescent="0.25">
      <c r="A321" s="27" t="s">
        <v>2852</v>
      </c>
      <c r="B321" s="27" t="s">
        <v>2139</v>
      </c>
    </row>
    <row r="322" spans="1:2" s="29" customFormat="1" x14ac:dyDescent="0.25">
      <c r="A322" s="27" t="s">
        <v>3044</v>
      </c>
      <c r="B322" s="27" t="s">
        <v>2139</v>
      </c>
    </row>
    <row r="323" spans="1:2" s="29" customFormat="1" x14ac:dyDescent="0.25">
      <c r="A323" s="27" t="s">
        <v>2853</v>
      </c>
      <c r="B323" s="27" t="s">
        <v>2139</v>
      </c>
    </row>
    <row r="324" spans="1:2" s="29" customFormat="1" x14ac:dyDescent="0.25">
      <c r="A324" s="29" t="s">
        <v>3010</v>
      </c>
      <c r="B324" s="29" t="s">
        <v>2139</v>
      </c>
    </row>
    <row r="325" spans="1:2" s="29" customFormat="1" x14ac:dyDescent="0.25">
      <c r="A325" s="27" t="s">
        <v>3011</v>
      </c>
      <c r="B325" s="27" t="s">
        <v>2139</v>
      </c>
    </row>
    <row r="326" spans="1:2" s="29" customFormat="1" x14ac:dyDescent="0.25">
      <c r="A326" s="27" t="s">
        <v>3012</v>
      </c>
      <c r="B326" s="27" t="s">
        <v>2139</v>
      </c>
    </row>
    <row r="327" spans="1:2" s="29" customFormat="1" x14ac:dyDescent="0.25">
      <c r="A327" s="27" t="s">
        <v>2854</v>
      </c>
      <c r="B327" s="27" t="s">
        <v>2139</v>
      </c>
    </row>
    <row r="328" spans="1:2" s="29" customFormat="1" x14ac:dyDescent="0.25">
      <c r="A328" s="27" t="s">
        <v>3013</v>
      </c>
      <c r="B328" s="27" t="s">
        <v>2139</v>
      </c>
    </row>
    <row r="329" spans="1:2" s="29" customFormat="1" x14ac:dyDescent="0.25">
      <c r="A329" s="27" t="s">
        <v>3526</v>
      </c>
      <c r="B329" s="27" t="s">
        <v>2139</v>
      </c>
    </row>
    <row r="330" spans="1:2" s="29" customFormat="1" x14ac:dyDescent="0.25">
      <c r="A330" s="29" t="s">
        <v>3637</v>
      </c>
      <c r="B330" s="29" t="s">
        <v>2139</v>
      </c>
    </row>
    <row r="331" spans="1:2" s="29" customFormat="1" x14ac:dyDescent="0.25">
      <c r="A331" s="27" t="s">
        <v>2987</v>
      </c>
      <c r="B331" s="27" t="s">
        <v>2139</v>
      </c>
    </row>
    <row r="332" spans="1:2" s="29" customFormat="1" x14ac:dyDescent="0.25">
      <c r="A332" s="29" t="s">
        <v>2883</v>
      </c>
      <c r="B332" s="29" t="s">
        <v>2139</v>
      </c>
    </row>
    <row r="333" spans="1:2" s="29" customFormat="1" x14ac:dyDescent="0.25">
      <c r="A333" s="27" t="s">
        <v>3443</v>
      </c>
      <c r="B333" s="27" t="s">
        <v>2139</v>
      </c>
    </row>
    <row r="334" spans="1:2" s="29" customFormat="1" x14ac:dyDescent="0.25">
      <c r="A334" s="27" t="s">
        <v>2902</v>
      </c>
      <c r="B334" s="27" t="s">
        <v>2139</v>
      </c>
    </row>
    <row r="335" spans="1:2" s="29" customFormat="1" x14ac:dyDescent="0.25">
      <c r="A335" s="29" t="s">
        <v>3453</v>
      </c>
      <c r="B335" s="29" t="s">
        <v>2139</v>
      </c>
    </row>
    <row r="336" spans="1:2" s="29" customFormat="1" x14ac:dyDescent="0.25">
      <c r="A336" s="29" t="s">
        <v>2820</v>
      </c>
      <c r="B336" s="29" t="s">
        <v>2141</v>
      </c>
    </row>
    <row r="337" spans="1:2" s="29" customFormat="1" x14ac:dyDescent="0.25">
      <c r="A337" s="29" t="s">
        <v>2823</v>
      </c>
      <c r="B337" s="29" t="s">
        <v>2141</v>
      </c>
    </row>
    <row r="338" spans="1:2" s="29" customFormat="1" x14ac:dyDescent="0.25">
      <c r="A338" s="27" t="s">
        <v>3045</v>
      </c>
      <c r="B338" s="27" t="s">
        <v>2141</v>
      </c>
    </row>
    <row r="339" spans="1:2" s="29" customFormat="1" x14ac:dyDescent="0.25">
      <c r="A339" s="29" t="s">
        <v>3014</v>
      </c>
      <c r="B339" s="29" t="s">
        <v>2141</v>
      </c>
    </row>
    <row r="340" spans="1:2" s="29" customFormat="1" x14ac:dyDescent="0.25">
      <c r="A340" s="29" t="s">
        <v>3029</v>
      </c>
      <c r="B340" s="29" t="s">
        <v>2146</v>
      </c>
    </row>
    <row r="341" spans="1:2" s="29" customFormat="1" x14ac:dyDescent="0.25">
      <c r="A341" s="29" t="s">
        <v>3665</v>
      </c>
      <c r="B341" s="29" t="s">
        <v>2139</v>
      </c>
    </row>
    <row r="342" spans="1:2" s="29" customFormat="1" x14ac:dyDescent="0.25">
      <c r="A342" s="29" t="s">
        <v>3663</v>
      </c>
      <c r="B342" s="29" t="s">
        <v>2146</v>
      </c>
    </row>
    <row r="343" spans="1:2" s="29" customFormat="1" x14ac:dyDescent="0.25">
      <c r="A343" s="29" t="s">
        <v>3322</v>
      </c>
      <c r="B343" s="29" t="s">
        <v>2141</v>
      </c>
    </row>
    <row r="344" spans="1:2" s="29" customFormat="1" x14ac:dyDescent="0.25">
      <c r="A344" s="29" t="s">
        <v>3211</v>
      </c>
      <c r="B344" s="29" t="s">
        <v>2141</v>
      </c>
    </row>
    <row r="345" spans="1:2" s="29" customFormat="1" x14ac:dyDescent="0.25">
      <c r="A345" s="29" t="s">
        <v>2884</v>
      </c>
      <c r="B345" s="29" t="s">
        <v>2141</v>
      </c>
    </row>
    <row r="346" spans="1:2" s="29" customFormat="1" x14ac:dyDescent="0.25">
      <c r="A346" s="27" t="s">
        <v>3062</v>
      </c>
      <c r="B346" s="27" t="s">
        <v>2141</v>
      </c>
    </row>
    <row r="347" spans="1:2" s="29" customFormat="1" x14ac:dyDescent="0.25">
      <c r="A347" s="29" t="s">
        <v>3153</v>
      </c>
      <c r="B347" s="29" t="s">
        <v>2141</v>
      </c>
    </row>
    <row r="348" spans="1:2" s="29" customFormat="1" x14ac:dyDescent="0.25">
      <c r="A348" s="27" t="s">
        <v>2988</v>
      </c>
      <c r="B348" s="27" t="s">
        <v>2141</v>
      </c>
    </row>
    <row r="349" spans="1:2" s="29" customFormat="1" x14ac:dyDescent="0.25">
      <c r="A349" s="14" t="s">
        <v>2118</v>
      </c>
      <c r="B349" s="14" t="s">
        <v>2141</v>
      </c>
    </row>
    <row r="350" spans="1:2" s="29" customFormat="1" x14ac:dyDescent="0.25">
      <c r="A350" s="14" t="s">
        <v>1951</v>
      </c>
      <c r="B350" s="14" t="s">
        <v>2141</v>
      </c>
    </row>
    <row r="351" spans="1:2" s="29" customFormat="1" x14ac:dyDescent="0.25">
      <c r="A351" s="27" t="s">
        <v>2654</v>
      </c>
      <c r="B351" s="27" t="s">
        <v>2137</v>
      </c>
    </row>
    <row r="352" spans="1:2" s="29" customFormat="1" x14ac:dyDescent="0.25">
      <c r="A352" s="29" t="s">
        <v>3098</v>
      </c>
      <c r="B352" s="29" t="s">
        <v>2010</v>
      </c>
    </row>
    <row r="353" spans="1:2" s="29" customFormat="1" x14ac:dyDescent="0.25">
      <c r="A353" s="27" t="s">
        <v>2885</v>
      </c>
      <c r="B353" s="27" t="s">
        <v>2141</v>
      </c>
    </row>
    <row r="354" spans="1:2" s="29" customFormat="1" x14ac:dyDescent="0.25">
      <c r="A354" s="27" t="s">
        <v>2989</v>
      </c>
      <c r="B354" s="27" t="s">
        <v>2141</v>
      </c>
    </row>
    <row r="355" spans="1:2" s="29" customFormat="1" x14ac:dyDescent="0.25">
      <c r="A355" s="27" t="s">
        <v>2930</v>
      </c>
      <c r="B355" s="27" t="s">
        <v>2138</v>
      </c>
    </row>
    <row r="356" spans="1:2" s="29" customFormat="1" x14ac:dyDescent="0.25">
      <c r="A356" s="27" t="s">
        <v>3099</v>
      </c>
      <c r="B356" s="27" t="s">
        <v>2010</v>
      </c>
    </row>
    <row r="357" spans="1:2" s="29" customFormat="1" x14ac:dyDescent="0.25">
      <c r="A357" s="29" t="s">
        <v>3154</v>
      </c>
      <c r="B357" s="29" t="s">
        <v>2139</v>
      </c>
    </row>
    <row r="358" spans="1:2" s="29" customFormat="1" x14ac:dyDescent="0.25">
      <c r="A358" s="27" t="s">
        <v>3100</v>
      </c>
      <c r="B358" s="27" t="s">
        <v>2141</v>
      </c>
    </row>
    <row r="359" spans="1:2" s="29" customFormat="1" x14ac:dyDescent="0.25">
      <c r="A359" s="29" t="s">
        <v>3155</v>
      </c>
      <c r="B359" s="29" t="s">
        <v>2140</v>
      </c>
    </row>
    <row r="360" spans="1:2" s="29" customFormat="1" x14ac:dyDescent="0.25">
      <c r="A360" s="27" t="s">
        <v>3056</v>
      </c>
      <c r="B360" s="27" t="s">
        <v>2141</v>
      </c>
    </row>
    <row r="361" spans="1:2" s="29" customFormat="1" x14ac:dyDescent="0.25">
      <c r="A361" s="27" t="s">
        <v>3101</v>
      </c>
      <c r="B361" s="27" t="s">
        <v>2140</v>
      </c>
    </row>
    <row r="362" spans="1:2" s="29" customFormat="1" x14ac:dyDescent="0.25">
      <c r="A362" s="14" t="s">
        <v>2129</v>
      </c>
      <c r="B362" s="14" t="s">
        <v>2138</v>
      </c>
    </row>
    <row r="363" spans="1:2" s="29" customFormat="1" x14ac:dyDescent="0.25">
      <c r="A363" s="14" t="s">
        <v>1952</v>
      </c>
      <c r="B363" s="14" t="s">
        <v>2138</v>
      </c>
    </row>
    <row r="364" spans="1:2" s="29" customFormat="1" x14ac:dyDescent="0.25">
      <c r="A364" s="29" t="s">
        <v>2990</v>
      </c>
      <c r="B364" s="29" t="s">
        <v>2138</v>
      </c>
    </row>
    <row r="365" spans="1:2" s="29" customFormat="1" x14ac:dyDescent="0.25">
      <c r="A365" s="27" t="s">
        <v>3102</v>
      </c>
      <c r="B365" s="27" t="s">
        <v>2010</v>
      </c>
    </row>
    <row r="366" spans="1:2" s="29" customFormat="1" x14ac:dyDescent="0.25">
      <c r="A366" s="27" t="s">
        <v>3057</v>
      </c>
      <c r="B366" s="27" t="s">
        <v>2017</v>
      </c>
    </row>
    <row r="367" spans="1:2" s="29" customFormat="1" x14ac:dyDescent="0.25">
      <c r="A367" s="29" t="s">
        <v>2886</v>
      </c>
      <c r="B367" s="29" t="s">
        <v>2140</v>
      </c>
    </row>
    <row r="368" spans="1:2" s="29" customFormat="1" x14ac:dyDescent="0.25">
      <c r="A368" s="27" t="s">
        <v>2887</v>
      </c>
      <c r="B368" s="27" t="s">
        <v>2017</v>
      </c>
    </row>
    <row r="369" spans="1:2" s="29" customFormat="1" x14ac:dyDescent="0.25">
      <c r="A369" s="27" t="s">
        <v>2855</v>
      </c>
      <c r="B369" s="27" t="s">
        <v>2017</v>
      </c>
    </row>
    <row r="370" spans="1:2" s="29" customFormat="1" x14ac:dyDescent="0.25">
      <c r="A370" s="27" t="s">
        <v>3046</v>
      </c>
      <c r="B370" s="27" t="s">
        <v>2017</v>
      </c>
    </row>
    <row r="371" spans="1:2" s="29" customFormat="1" x14ac:dyDescent="0.25">
      <c r="A371" s="29" t="s">
        <v>3015</v>
      </c>
      <c r="B371" s="29" t="s">
        <v>2017</v>
      </c>
    </row>
    <row r="372" spans="1:2" s="29" customFormat="1" x14ac:dyDescent="0.25">
      <c r="A372" s="27" t="s">
        <v>2856</v>
      </c>
      <c r="B372" s="27" t="s">
        <v>2017</v>
      </c>
    </row>
    <row r="373" spans="1:2" s="29" customFormat="1" x14ac:dyDescent="0.25">
      <c r="A373" s="29" t="s">
        <v>3103</v>
      </c>
      <c r="B373" s="29" t="s">
        <v>2010</v>
      </c>
    </row>
    <row r="374" spans="1:2" s="29" customFormat="1" x14ac:dyDescent="0.25">
      <c r="A374" s="29" t="s">
        <v>3063</v>
      </c>
      <c r="B374" s="29" t="s">
        <v>2137</v>
      </c>
    </row>
    <row r="375" spans="1:2" s="29" customFormat="1" x14ac:dyDescent="0.25">
      <c r="A375" s="27" t="s">
        <v>3058</v>
      </c>
      <c r="B375" s="27" t="s">
        <v>2137</v>
      </c>
    </row>
    <row r="376" spans="1:2" s="29" customFormat="1" x14ac:dyDescent="0.25">
      <c r="A376" s="27" t="s">
        <v>2487</v>
      </c>
      <c r="B376" s="27" t="s">
        <v>2137</v>
      </c>
    </row>
    <row r="377" spans="1:2" s="29" customFormat="1" x14ac:dyDescent="0.25">
      <c r="A377" s="27" t="s">
        <v>2991</v>
      </c>
      <c r="B377" s="27" t="s">
        <v>2141</v>
      </c>
    </row>
    <row r="378" spans="1:2" s="29" customFormat="1" x14ac:dyDescent="0.25">
      <c r="A378" s="27" t="s">
        <v>3104</v>
      </c>
      <c r="B378" s="27" t="s">
        <v>2010</v>
      </c>
    </row>
    <row r="379" spans="1:2" s="29" customFormat="1" x14ac:dyDescent="0.25">
      <c r="A379" s="29" t="s">
        <v>3156</v>
      </c>
      <c r="B379" s="29" t="s">
        <v>2010</v>
      </c>
    </row>
    <row r="380" spans="1:2" s="29" customFormat="1" x14ac:dyDescent="0.25">
      <c r="A380" s="27" t="s">
        <v>2888</v>
      </c>
      <c r="B380" s="27" t="s">
        <v>2141</v>
      </c>
    </row>
    <row r="381" spans="1:2" s="29" customFormat="1" x14ac:dyDescent="0.25">
      <c r="A381" s="29" t="s">
        <v>2889</v>
      </c>
      <c r="B381" s="29" t="s">
        <v>2141</v>
      </c>
    </row>
    <row r="382" spans="1:2" s="29" customFormat="1" x14ac:dyDescent="0.25">
      <c r="A382" s="29" t="s">
        <v>2966</v>
      </c>
      <c r="B382" s="29" t="s">
        <v>2141</v>
      </c>
    </row>
    <row r="383" spans="1:2" s="29" customFormat="1" x14ac:dyDescent="0.25">
      <c r="A383" s="27" t="s">
        <v>3105</v>
      </c>
      <c r="B383" s="27" t="s">
        <v>2140</v>
      </c>
    </row>
    <row r="384" spans="1:2" s="29" customFormat="1" x14ac:dyDescent="0.25">
      <c r="A384" s="27" t="s">
        <v>2857</v>
      </c>
      <c r="B384" s="27" t="s">
        <v>2140</v>
      </c>
    </row>
    <row r="385" spans="1:2" s="29" customFormat="1" x14ac:dyDescent="0.25">
      <c r="A385" s="27" t="s">
        <v>3106</v>
      </c>
      <c r="B385" s="27" t="s">
        <v>2140</v>
      </c>
    </row>
    <row r="386" spans="1:2" s="29" customFormat="1" x14ac:dyDescent="0.25">
      <c r="A386" s="27" t="s">
        <v>2903</v>
      </c>
      <c r="B386" s="27" t="s">
        <v>2140</v>
      </c>
    </row>
    <row r="387" spans="1:2" s="29" customFormat="1" x14ac:dyDescent="0.25">
      <c r="A387" s="27" t="s">
        <v>3157</v>
      </c>
      <c r="B387" s="27" t="s">
        <v>2140</v>
      </c>
    </row>
    <row r="388" spans="1:2" s="29" customFormat="1" x14ac:dyDescent="0.25">
      <c r="A388" s="27" t="s">
        <v>2905</v>
      </c>
      <c r="B388" s="27" t="s">
        <v>2017</v>
      </c>
    </row>
    <row r="389" spans="1:2" s="29" customFormat="1" x14ac:dyDescent="0.25">
      <c r="A389" s="29" t="s">
        <v>2825</v>
      </c>
      <c r="B389" s="29" t="s">
        <v>2017</v>
      </c>
    </row>
    <row r="390" spans="1:2" s="29" customFormat="1" x14ac:dyDescent="0.25">
      <c r="A390" s="27" t="s">
        <v>2395</v>
      </c>
      <c r="B390" s="27" t="s">
        <v>2017</v>
      </c>
    </row>
    <row r="391" spans="1:2" s="29" customFormat="1" x14ac:dyDescent="0.25">
      <c r="A391" s="27" t="s">
        <v>2816</v>
      </c>
      <c r="B391" s="27" t="s">
        <v>2017</v>
      </c>
    </row>
    <row r="392" spans="1:2" s="29" customFormat="1" x14ac:dyDescent="0.25">
      <c r="A392" s="27" t="s">
        <v>2483</v>
      </c>
      <c r="B392" s="27" t="s">
        <v>2137</v>
      </c>
    </row>
    <row r="393" spans="1:2" s="29" customFormat="1" x14ac:dyDescent="0.25">
      <c r="A393" s="27" t="s">
        <v>3416</v>
      </c>
      <c r="B393" s="27" t="s">
        <v>2017</v>
      </c>
    </row>
    <row r="394" spans="1:2" s="29" customFormat="1" x14ac:dyDescent="0.25">
      <c r="A394" s="27" t="s">
        <v>3068</v>
      </c>
      <c r="B394" s="27" t="s">
        <v>2138</v>
      </c>
    </row>
    <row r="395" spans="1:2" s="29" customFormat="1" x14ac:dyDescent="0.25">
      <c r="A395" s="29" t="s">
        <v>3158</v>
      </c>
      <c r="B395" s="29" t="s">
        <v>2010</v>
      </c>
    </row>
    <row r="396" spans="1:2" s="29" customFormat="1" x14ac:dyDescent="0.25">
      <c r="A396" s="29" t="s">
        <v>3287</v>
      </c>
      <c r="B396" s="29" t="s">
        <v>2010</v>
      </c>
    </row>
    <row r="397" spans="1:2" s="29" customFormat="1" x14ac:dyDescent="0.25">
      <c r="A397" s="27" t="s">
        <v>3107</v>
      </c>
      <c r="B397" s="27" t="s">
        <v>2140</v>
      </c>
    </row>
    <row r="398" spans="1:2" s="29" customFormat="1" x14ac:dyDescent="0.25">
      <c r="A398" s="29" t="s">
        <v>3159</v>
      </c>
      <c r="B398" s="29" t="s">
        <v>2140</v>
      </c>
    </row>
    <row r="399" spans="1:2" s="29" customFormat="1" x14ac:dyDescent="0.25">
      <c r="A399" s="29" t="s">
        <v>3328</v>
      </c>
      <c r="B399" s="29" t="s">
        <v>2010</v>
      </c>
    </row>
    <row r="400" spans="1:2" s="29" customFormat="1" x14ac:dyDescent="0.25">
      <c r="A400" s="29" t="s">
        <v>3160</v>
      </c>
      <c r="B400" s="29" t="s">
        <v>2010</v>
      </c>
    </row>
    <row r="401" spans="1:2" s="29" customFormat="1" x14ac:dyDescent="0.25">
      <c r="A401" s="27" t="s">
        <v>2616</v>
      </c>
      <c r="B401" s="27" t="s">
        <v>2142</v>
      </c>
    </row>
    <row r="402" spans="1:2" s="29" customFormat="1" x14ac:dyDescent="0.25">
      <c r="A402" s="27" t="s">
        <v>2356</v>
      </c>
      <c r="B402" s="28" t="s">
        <v>2142</v>
      </c>
    </row>
    <row r="403" spans="1:2" s="29" customFormat="1" x14ac:dyDescent="0.25">
      <c r="A403" s="27" t="s">
        <v>2356</v>
      </c>
      <c r="B403" s="28" t="s">
        <v>2142</v>
      </c>
    </row>
    <row r="404" spans="1:2" s="29" customFormat="1" x14ac:dyDescent="0.25">
      <c r="A404" s="27" t="s">
        <v>2356</v>
      </c>
      <c r="B404" s="28" t="s">
        <v>2142</v>
      </c>
    </row>
    <row r="405" spans="1:2" s="29" customFormat="1" x14ac:dyDescent="0.25">
      <c r="A405" s="27" t="s">
        <v>2355</v>
      </c>
      <c r="B405" s="28" t="s">
        <v>2142</v>
      </c>
    </row>
    <row r="406" spans="1:2" s="29" customFormat="1" x14ac:dyDescent="0.25">
      <c r="A406" s="29" t="s">
        <v>2390</v>
      </c>
      <c r="B406" s="29" t="s">
        <v>2142</v>
      </c>
    </row>
    <row r="407" spans="1:2" s="29" customFormat="1" x14ac:dyDescent="0.25">
      <c r="A407" s="27" t="s">
        <v>2427</v>
      </c>
      <c r="B407" s="27" t="s">
        <v>2142</v>
      </c>
    </row>
    <row r="408" spans="1:2" s="29" customFormat="1" x14ac:dyDescent="0.25">
      <c r="A408" s="29" t="s">
        <v>2496</v>
      </c>
      <c r="B408" s="29" t="s">
        <v>2142</v>
      </c>
    </row>
    <row r="409" spans="1:2" s="29" customFormat="1" x14ac:dyDescent="0.25">
      <c r="A409" s="27" t="s">
        <v>2426</v>
      </c>
      <c r="B409" s="27" t="s">
        <v>2142</v>
      </c>
    </row>
    <row r="410" spans="1:2" s="29" customFormat="1" x14ac:dyDescent="0.25">
      <c r="A410" s="27" t="s">
        <v>2354</v>
      </c>
      <c r="B410" s="28" t="s">
        <v>2142</v>
      </c>
    </row>
    <row r="411" spans="1:2" s="29" customFormat="1" x14ac:dyDescent="0.25">
      <c r="A411" s="27" t="s">
        <v>2353</v>
      </c>
      <c r="B411" s="28" t="s">
        <v>2142</v>
      </c>
    </row>
    <row r="412" spans="1:2" s="29" customFormat="1" x14ac:dyDescent="0.25">
      <c r="A412" s="27" t="s">
        <v>3021</v>
      </c>
      <c r="B412" s="27" t="s">
        <v>2137</v>
      </c>
    </row>
    <row r="413" spans="1:2" s="29" customFormat="1" x14ac:dyDescent="0.25">
      <c r="A413" s="29" t="s">
        <v>2890</v>
      </c>
      <c r="B413" s="29" t="s">
        <v>2137</v>
      </c>
    </row>
    <row r="414" spans="1:2" s="29" customFormat="1" x14ac:dyDescent="0.25">
      <c r="A414" s="29" t="s">
        <v>2542</v>
      </c>
      <c r="B414" s="29" t="s">
        <v>2138</v>
      </c>
    </row>
    <row r="415" spans="1:2" s="29" customFormat="1" x14ac:dyDescent="0.25">
      <c r="A415" s="27" t="s">
        <v>2466</v>
      </c>
      <c r="B415" s="27" t="s">
        <v>2137</v>
      </c>
    </row>
    <row r="416" spans="1:2" s="29" customFormat="1" x14ac:dyDescent="0.25">
      <c r="A416" s="27" t="s">
        <v>2460</v>
      </c>
      <c r="B416" s="27" t="s">
        <v>2137</v>
      </c>
    </row>
    <row r="417" spans="1:2" s="29" customFormat="1" x14ac:dyDescent="0.25">
      <c r="A417" s="27" t="s">
        <v>2958</v>
      </c>
      <c r="B417" s="27" t="s">
        <v>2139</v>
      </c>
    </row>
    <row r="418" spans="1:2" s="29" customFormat="1" x14ac:dyDescent="0.25">
      <c r="A418" s="27" t="s">
        <v>3016</v>
      </c>
      <c r="B418" s="27" t="s">
        <v>2139</v>
      </c>
    </row>
    <row r="419" spans="1:2" s="29" customFormat="1" x14ac:dyDescent="0.25">
      <c r="A419" s="27" t="s">
        <v>2858</v>
      </c>
      <c r="B419" s="27" t="s">
        <v>2017</v>
      </c>
    </row>
    <row r="420" spans="1:2" s="29" customFormat="1" x14ac:dyDescent="0.25">
      <c r="A420" s="14" t="s">
        <v>1953</v>
      </c>
      <c r="B420" s="14" t="s">
        <v>2138</v>
      </c>
    </row>
    <row r="421" spans="1:2" s="29" customFormat="1" x14ac:dyDescent="0.25">
      <c r="A421" s="14" t="s">
        <v>2115</v>
      </c>
      <c r="B421" s="14" t="s">
        <v>2138</v>
      </c>
    </row>
    <row r="422" spans="1:2" s="29" customFormat="1" x14ac:dyDescent="0.25">
      <c r="A422" s="27" t="s">
        <v>2891</v>
      </c>
      <c r="B422" s="27" t="s">
        <v>2137</v>
      </c>
    </row>
    <row r="423" spans="1:2" s="29" customFormat="1" x14ac:dyDescent="0.25">
      <c r="A423" s="27" t="s">
        <v>2892</v>
      </c>
      <c r="B423" s="27" t="s">
        <v>2137</v>
      </c>
    </row>
    <row r="424" spans="1:2" s="29" customFormat="1" x14ac:dyDescent="0.25">
      <c r="A424" s="27" t="s">
        <v>2859</v>
      </c>
      <c r="B424" s="27" t="s">
        <v>2017</v>
      </c>
    </row>
    <row r="425" spans="1:2" s="29" customFormat="1" x14ac:dyDescent="0.25">
      <c r="A425" s="29" t="s">
        <v>2992</v>
      </c>
      <c r="B425" s="29" t="s">
        <v>2010</v>
      </c>
    </row>
    <row r="426" spans="1:2" s="29" customFormat="1" x14ac:dyDescent="0.25">
      <c r="A426" s="29" t="s">
        <v>3161</v>
      </c>
      <c r="B426" s="29" t="s">
        <v>2139</v>
      </c>
    </row>
    <row r="427" spans="1:2" s="29" customFormat="1" x14ac:dyDescent="0.25">
      <c r="A427" s="27" t="s">
        <v>2352</v>
      </c>
      <c r="B427" s="28" t="s">
        <v>2010</v>
      </c>
    </row>
    <row r="428" spans="1:2" s="29" customFormat="1" x14ac:dyDescent="0.25">
      <c r="A428" s="29" t="s">
        <v>2514</v>
      </c>
      <c r="B428" s="29" t="s">
        <v>2139</v>
      </c>
    </row>
    <row r="429" spans="1:2" s="29" customFormat="1" x14ac:dyDescent="0.25">
      <c r="A429" s="14" t="s">
        <v>2064</v>
      </c>
      <c r="B429" s="14" t="s">
        <v>2139</v>
      </c>
    </row>
    <row r="430" spans="1:2" s="29" customFormat="1" x14ac:dyDescent="0.25">
      <c r="A430" s="27" t="s">
        <v>2830</v>
      </c>
      <c r="B430" s="27" t="s">
        <v>2141</v>
      </c>
    </row>
    <row r="431" spans="1:2" s="29" customFormat="1" x14ac:dyDescent="0.25">
      <c r="A431" s="27" t="s">
        <v>2893</v>
      </c>
      <c r="B431" s="27" t="s">
        <v>2142</v>
      </c>
    </row>
    <row r="432" spans="1:2" s="29" customFormat="1" x14ac:dyDescent="0.25">
      <c r="A432" s="27" t="s">
        <v>3162</v>
      </c>
      <c r="B432" s="27" t="s">
        <v>2010</v>
      </c>
    </row>
    <row r="433" spans="1:2" s="29" customFormat="1" x14ac:dyDescent="0.25">
      <c r="A433" s="27" t="s">
        <v>3047</v>
      </c>
      <c r="B433" s="27" t="s">
        <v>2138</v>
      </c>
    </row>
    <row r="434" spans="1:2" s="29" customFormat="1" x14ac:dyDescent="0.25">
      <c r="A434" s="27" t="s">
        <v>3048</v>
      </c>
      <c r="B434" s="27" t="s">
        <v>2138</v>
      </c>
    </row>
    <row r="435" spans="1:2" s="29" customFormat="1" x14ac:dyDescent="0.25">
      <c r="A435" s="29" t="s">
        <v>2993</v>
      </c>
      <c r="B435" s="29" t="s">
        <v>2138</v>
      </c>
    </row>
    <row r="436" spans="1:2" s="29" customFormat="1" x14ac:dyDescent="0.25">
      <c r="A436" s="14" t="s">
        <v>1954</v>
      </c>
      <c r="B436" s="14" t="s">
        <v>2138</v>
      </c>
    </row>
    <row r="437" spans="1:2" s="29" customFormat="1" x14ac:dyDescent="0.25">
      <c r="A437" s="27" t="s">
        <v>2860</v>
      </c>
      <c r="B437" s="27" t="s">
        <v>2138</v>
      </c>
    </row>
    <row r="438" spans="1:2" s="29" customFormat="1" x14ac:dyDescent="0.25">
      <c r="A438" s="29" t="s">
        <v>2861</v>
      </c>
      <c r="B438" s="29" t="s">
        <v>2138</v>
      </c>
    </row>
    <row r="439" spans="1:2" s="29" customFormat="1" x14ac:dyDescent="0.25">
      <c r="A439" s="27" t="s">
        <v>2525</v>
      </c>
      <c r="B439" s="27" t="s">
        <v>2138</v>
      </c>
    </row>
    <row r="440" spans="1:2" s="29" customFormat="1" x14ac:dyDescent="0.25">
      <c r="A440" s="27" t="s">
        <v>3064</v>
      </c>
      <c r="B440" s="27" t="s">
        <v>2138</v>
      </c>
    </row>
    <row r="441" spans="1:2" s="29" customFormat="1" x14ac:dyDescent="0.25">
      <c r="A441" s="27" t="s">
        <v>2567</v>
      </c>
      <c r="B441" s="27" t="s">
        <v>2010</v>
      </c>
    </row>
    <row r="442" spans="1:2" s="29" customFormat="1" x14ac:dyDescent="0.25">
      <c r="A442" s="27" t="s">
        <v>3108</v>
      </c>
      <c r="B442" s="27" t="s">
        <v>2010</v>
      </c>
    </row>
    <row r="443" spans="1:2" s="29" customFormat="1" x14ac:dyDescent="0.25">
      <c r="A443" s="29" t="s">
        <v>3163</v>
      </c>
      <c r="B443" s="29" t="s">
        <v>2137</v>
      </c>
    </row>
    <row r="444" spans="1:2" s="29" customFormat="1" x14ac:dyDescent="0.25">
      <c r="A444" s="27" t="s">
        <v>3164</v>
      </c>
      <c r="B444" s="27" t="s">
        <v>2140</v>
      </c>
    </row>
    <row r="445" spans="1:2" s="29" customFormat="1" x14ac:dyDescent="0.25">
      <c r="A445" s="27" t="s">
        <v>2484</v>
      </c>
      <c r="B445" s="27" t="s">
        <v>2139</v>
      </c>
    </row>
    <row r="446" spans="1:2" s="29" customFormat="1" x14ac:dyDescent="0.25">
      <c r="A446" s="14" t="s">
        <v>2088</v>
      </c>
      <c r="B446" s="14" t="s">
        <v>2138</v>
      </c>
    </row>
    <row r="447" spans="1:2" s="29" customFormat="1" x14ac:dyDescent="0.25">
      <c r="A447" s="27" t="s">
        <v>2815</v>
      </c>
      <c r="B447" s="27" t="s">
        <v>2142</v>
      </c>
    </row>
    <row r="448" spans="1:2" s="29" customFormat="1" x14ac:dyDescent="0.25">
      <c r="A448" s="27" t="s">
        <v>3065</v>
      </c>
      <c r="B448" s="27" t="s">
        <v>2139</v>
      </c>
    </row>
    <row r="449" spans="1:2" s="29" customFormat="1" x14ac:dyDescent="0.25">
      <c r="A449" s="27" t="s">
        <v>3069</v>
      </c>
      <c r="B449" s="27" t="s">
        <v>2139</v>
      </c>
    </row>
    <row r="450" spans="1:2" s="29" customFormat="1" x14ac:dyDescent="0.25">
      <c r="A450" s="27" t="s">
        <v>3076</v>
      </c>
      <c r="B450" s="27" t="s">
        <v>2146</v>
      </c>
    </row>
    <row r="451" spans="1:2" s="29" customFormat="1" x14ac:dyDescent="0.25">
      <c r="A451" s="29" t="s">
        <v>2351</v>
      </c>
      <c r="B451" s="30" t="s">
        <v>2141</v>
      </c>
    </row>
    <row r="452" spans="1:2" s="29" customFormat="1" x14ac:dyDescent="0.25">
      <c r="A452" s="14" t="s">
        <v>2094</v>
      </c>
      <c r="B452" s="14" t="s">
        <v>2141</v>
      </c>
    </row>
    <row r="453" spans="1:2" s="29" customFormat="1" x14ac:dyDescent="0.25">
      <c r="A453" s="27" t="s">
        <v>3109</v>
      </c>
      <c r="B453" s="27" t="s">
        <v>2141</v>
      </c>
    </row>
    <row r="454" spans="1:2" s="29" customFormat="1" x14ac:dyDescent="0.25">
      <c r="A454" s="29" t="s">
        <v>3165</v>
      </c>
      <c r="B454" s="29" t="s">
        <v>2141</v>
      </c>
    </row>
    <row r="455" spans="1:2" s="29" customFormat="1" x14ac:dyDescent="0.25">
      <c r="A455" s="29" t="s">
        <v>3166</v>
      </c>
      <c r="B455" s="29" t="s">
        <v>2141</v>
      </c>
    </row>
    <row r="456" spans="1:2" s="29" customFormat="1" x14ac:dyDescent="0.25">
      <c r="A456" s="27" t="s">
        <v>3110</v>
      </c>
      <c r="B456" s="27" t="s">
        <v>2010</v>
      </c>
    </row>
    <row r="457" spans="1:2" s="29" customFormat="1" x14ac:dyDescent="0.25">
      <c r="A457" s="27" t="s">
        <v>3167</v>
      </c>
      <c r="B457" s="27" t="s">
        <v>2139</v>
      </c>
    </row>
    <row r="458" spans="1:2" s="29" customFormat="1" x14ac:dyDescent="0.25">
      <c r="A458" s="27" t="s">
        <v>2655</v>
      </c>
      <c r="B458" s="27" t="s">
        <v>2139</v>
      </c>
    </row>
    <row r="459" spans="1:2" s="29" customFormat="1" x14ac:dyDescent="0.25">
      <c r="A459" s="27" t="s">
        <v>3049</v>
      </c>
      <c r="B459" s="27" t="s">
        <v>2142</v>
      </c>
    </row>
    <row r="460" spans="1:2" s="29" customFormat="1" x14ac:dyDescent="0.25">
      <c r="A460" s="27" t="s">
        <v>2824</v>
      </c>
      <c r="B460" s="27" t="s">
        <v>2142</v>
      </c>
    </row>
    <row r="461" spans="1:2" s="29" customFormat="1" x14ac:dyDescent="0.25">
      <c r="A461" s="27" t="s">
        <v>3073</v>
      </c>
      <c r="B461" s="27" t="s">
        <v>2140</v>
      </c>
    </row>
    <row r="462" spans="1:2" s="29" customFormat="1" x14ac:dyDescent="0.25">
      <c r="A462" s="27" t="s">
        <v>2819</v>
      </c>
      <c r="B462" s="27" t="s">
        <v>2142</v>
      </c>
    </row>
    <row r="463" spans="1:2" s="29" customFormat="1" x14ac:dyDescent="0.25">
      <c r="A463" s="27" t="s">
        <v>3111</v>
      </c>
      <c r="B463" s="27" t="s">
        <v>2140</v>
      </c>
    </row>
    <row r="464" spans="1:2" s="29" customFormat="1" x14ac:dyDescent="0.25">
      <c r="A464" s="27" t="s">
        <v>3112</v>
      </c>
      <c r="B464" s="27" t="s">
        <v>2140</v>
      </c>
    </row>
    <row r="465" spans="1:2" s="29" customFormat="1" x14ac:dyDescent="0.25">
      <c r="A465" s="27" t="s">
        <v>2831</v>
      </c>
      <c r="B465" s="27" t="s">
        <v>2140</v>
      </c>
    </row>
    <row r="466" spans="1:2" s="29" customFormat="1" x14ac:dyDescent="0.25">
      <c r="A466" s="27" t="s">
        <v>2862</v>
      </c>
      <c r="B466" s="27" t="s">
        <v>2140</v>
      </c>
    </row>
    <row r="467" spans="1:2" s="29" customFormat="1" x14ac:dyDescent="0.25">
      <c r="A467" s="27" t="s">
        <v>3050</v>
      </c>
      <c r="B467" s="27" t="s">
        <v>2140</v>
      </c>
    </row>
    <row r="468" spans="1:2" s="29" customFormat="1" x14ac:dyDescent="0.25">
      <c r="A468" s="27" t="s">
        <v>3113</v>
      </c>
      <c r="B468" s="27" t="s">
        <v>2140</v>
      </c>
    </row>
    <row r="469" spans="1:2" s="29" customFormat="1" x14ac:dyDescent="0.25">
      <c r="A469" s="29" t="s">
        <v>2863</v>
      </c>
      <c r="B469" s="29" t="s">
        <v>2140</v>
      </c>
    </row>
    <row r="470" spans="1:2" s="29" customFormat="1" x14ac:dyDescent="0.25">
      <c r="A470" s="29" t="s">
        <v>3168</v>
      </c>
      <c r="B470" s="29" t="s">
        <v>2140</v>
      </c>
    </row>
    <row r="471" spans="1:2" s="29" customFormat="1" x14ac:dyDescent="0.25">
      <c r="A471" s="29" t="s">
        <v>3169</v>
      </c>
      <c r="B471" s="29" t="s">
        <v>2140</v>
      </c>
    </row>
    <row r="472" spans="1:2" s="29" customFormat="1" x14ac:dyDescent="0.25">
      <c r="A472" s="27" t="s">
        <v>3059</v>
      </c>
      <c r="B472" s="27" t="s">
        <v>2140</v>
      </c>
    </row>
    <row r="473" spans="1:2" s="29" customFormat="1" x14ac:dyDescent="0.25">
      <c r="A473" s="27" t="s">
        <v>2864</v>
      </c>
      <c r="B473" s="27" t="s">
        <v>2140</v>
      </c>
    </row>
    <row r="474" spans="1:2" s="29" customFormat="1" x14ac:dyDescent="0.25">
      <c r="A474" s="29" t="s">
        <v>3170</v>
      </c>
      <c r="B474" s="29" t="s">
        <v>2140</v>
      </c>
    </row>
    <row r="475" spans="1:2" s="29" customFormat="1" x14ac:dyDescent="0.25">
      <c r="A475" s="14" t="s">
        <v>2089</v>
      </c>
      <c r="B475" s="14" t="s">
        <v>2141</v>
      </c>
    </row>
    <row r="476" spans="1:2" s="29" customFormat="1" x14ac:dyDescent="0.25">
      <c r="A476" s="27" t="s">
        <v>2956</v>
      </c>
      <c r="B476" s="27" t="s">
        <v>2139</v>
      </c>
    </row>
    <row r="477" spans="1:2" s="29" customFormat="1" x14ac:dyDescent="0.25">
      <c r="A477" s="27" t="s">
        <v>3357</v>
      </c>
      <c r="B477" s="27" t="s">
        <v>2139</v>
      </c>
    </row>
    <row r="478" spans="1:2" s="29" customFormat="1" x14ac:dyDescent="0.25">
      <c r="A478" s="14" t="s">
        <v>2098</v>
      </c>
      <c r="B478" s="14" t="s">
        <v>2139</v>
      </c>
    </row>
    <row r="479" spans="1:2" s="29" customFormat="1" x14ac:dyDescent="0.25">
      <c r="A479" s="27" t="s">
        <v>2350</v>
      </c>
      <c r="B479" s="28" t="s">
        <v>2139</v>
      </c>
    </row>
    <row r="480" spans="1:2" s="29" customFormat="1" x14ac:dyDescent="0.25">
      <c r="A480" s="14" t="s">
        <v>1955</v>
      </c>
      <c r="B480" s="14" t="s">
        <v>2139</v>
      </c>
    </row>
    <row r="481" spans="1:2" s="29" customFormat="1" x14ac:dyDescent="0.25">
      <c r="A481" s="14" t="s">
        <v>1956</v>
      </c>
      <c r="B481" s="14" t="s">
        <v>2139</v>
      </c>
    </row>
    <row r="482" spans="1:2" s="29" customFormat="1" x14ac:dyDescent="0.25">
      <c r="A482" s="27" t="s">
        <v>2505</v>
      </c>
      <c r="B482" s="27" t="s">
        <v>2139</v>
      </c>
    </row>
    <row r="483" spans="1:2" s="29" customFormat="1" x14ac:dyDescent="0.25">
      <c r="A483" s="27" t="s">
        <v>3077</v>
      </c>
      <c r="B483" s="27" t="s">
        <v>2139</v>
      </c>
    </row>
    <row r="484" spans="1:2" s="29" customFormat="1" x14ac:dyDescent="0.25">
      <c r="A484" s="27" t="s">
        <v>2493</v>
      </c>
      <c r="B484" s="27" t="s">
        <v>2139</v>
      </c>
    </row>
    <row r="485" spans="1:2" s="29" customFormat="1" x14ac:dyDescent="0.25">
      <c r="A485" s="27" t="s">
        <v>2501</v>
      </c>
      <c r="B485" s="27" t="s">
        <v>2139</v>
      </c>
    </row>
    <row r="486" spans="1:2" s="29" customFormat="1" x14ac:dyDescent="0.25">
      <c r="A486" s="27" t="s">
        <v>2501</v>
      </c>
      <c r="B486" s="27" t="s">
        <v>2138</v>
      </c>
    </row>
    <row r="487" spans="1:2" s="29" customFormat="1" x14ac:dyDescent="0.25">
      <c r="A487" s="27" t="s">
        <v>2349</v>
      </c>
      <c r="B487" s="28" t="s">
        <v>2139</v>
      </c>
    </row>
    <row r="488" spans="1:2" s="29" customFormat="1" x14ac:dyDescent="0.25">
      <c r="A488" s="27" t="s">
        <v>3114</v>
      </c>
      <c r="B488" s="27" t="s">
        <v>2010</v>
      </c>
    </row>
    <row r="489" spans="1:2" s="29" customFormat="1" x14ac:dyDescent="0.25">
      <c r="A489" s="27" t="s">
        <v>3171</v>
      </c>
      <c r="B489" s="27" t="s">
        <v>2010</v>
      </c>
    </row>
    <row r="490" spans="1:2" s="29" customFormat="1" x14ac:dyDescent="0.25">
      <c r="A490" s="27" t="s">
        <v>3172</v>
      </c>
      <c r="B490" s="27" t="s">
        <v>2010</v>
      </c>
    </row>
    <row r="491" spans="1:2" s="29" customFormat="1" x14ac:dyDescent="0.25">
      <c r="A491" s="27" t="s">
        <v>2396</v>
      </c>
      <c r="B491" s="27" t="s">
        <v>2010</v>
      </c>
    </row>
    <row r="492" spans="1:2" s="29" customFormat="1" x14ac:dyDescent="0.25">
      <c r="A492" s="14" t="s">
        <v>1957</v>
      </c>
      <c r="B492" s="14" t="s">
        <v>2010</v>
      </c>
    </row>
    <row r="493" spans="1:2" s="29" customFormat="1" x14ac:dyDescent="0.25">
      <c r="A493" s="14" t="s">
        <v>2113</v>
      </c>
      <c r="B493" s="14" t="s">
        <v>2138</v>
      </c>
    </row>
    <row r="494" spans="1:2" s="29" customFormat="1" x14ac:dyDescent="0.25">
      <c r="A494" s="14" t="s">
        <v>2112</v>
      </c>
      <c r="B494" s="14" t="s">
        <v>2138</v>
      </c>
    </row>
    <row r="495" spans="1:2" s="29" customFormat="1" x14ac:dyDescent="0.25">
      <c r="A495" s="14" t="s">
        <v>1958</v>
      </c>
      <c r="B495" s="14" t="s">
        <v>2141</v>
      </c>
    </row>
    <row r="496" spans="1:2" s="29" customFormat="1" x14ac:dyDescent="0.25">
      <c r="A496" s="27" t="s">
        <v>2348</v>
      </c>
      <c r="B496" s="28" t="s">
        <v>2141</v>
      </c>
    </row>
    <row r="497" spans="1:2" s="29" customFormat="1" x14ac:dyDescent="0.25">
      <c r="A497" s="27" t="s">
        <v>2656</v>
      </c>
      <c r="B497" s="27" t="s">
        <v>2141</v>
      </c>
    </row>
    <row r="498" spans="1:2" s="29" customFormat="1" x14ac:dyDescent="0.25">
      <c r="A498" s="27" t="s">
        <v>2446</v>
      </c>
      <c r="B498" s="27" t="s">
        <v>2138</v>
      </c>
    </row>
    <row r="499" spans="1:2" s="29" customFormat="1" x14ac:dyDescent="0.25">
      <c r="A499" s="14" t="s">
        <v>1959</v>
      </c>
      <c r="B499" s="14" t="s">
        <v>2138</v>
      </c>
    </row>
    <row r="500" spans="1:2" s="29" customFormat="1" x14ac:dyDescent="0.25">
      <c r="A500" s="27" t="s">
        <v>2347</v>
      </c>
      <c r="B500" s="28" t="s">
        <v>2137</v>
      </c>
    </row>
    <row r="501" spans="1:2" s="29" customFormat="1" x14ac:dyDescent="0.25">
      <c r="A501" s="14" t="s">
        <v>1960</v>
      </c>
      <c r="B501" s="14" t="s">
        <v>2137</v>
      </c>
    </row>
    <row r="502" spans="1:2" s="29" customFormat="1" x14ac:dyDescent="0.25">
      <c r="A502" s="27" t="s">
        <v>2439</v>
      </c>
      <c r="B502" s="27" t="s">
        <v>2017</v>
      </c>
    </row>
    <row r="503" spans="1:2" s="29" customFormat="1" x14ac:dyDescent="0.25">
      <c r="A503" s="14" t="s">
        <v>1961</v>
      </c>
      <c r="B503" s="14" t="s">
        <v>2017</v>
      </c>
    </row>
    <row r="504" spans="1:2" s="29" customFormat="1" x14ac:dyDescent="0.25">
      <c r="A504" s="14" t="s">
        <v>2109</v>
      </c>
      <c r="B504" s="14" t="s">
        <v>2138</v>
      </c>
    </row>
    <row r="505" spans="1:2" s="29" customFormat="1" x14ac:dyDescent="0.25">
      <c r="A505" s="14" t="s">
        <v>2058</v>
      </c>
      <c r="B505" s="14" t="s">
        <v>2138</v>
      </c>
    </row>
    <row r="506" spans="1:2" s="29" customFormat="1" x14ac:dyDescent="0.25">
      <c r="A506" s="27" t="s">
        <v>2581</v>
      </c>
      <c r="B506" s="27" t="s">
        <v>2010</v>
      </c>
    </row>
    <row r="507" spans="1:2" s="29" customFormat="1" x14ac:dyDescent="0.25">
      <c r="A507" s="27" t="s">
        <v>2421</v>
      </c>
      <c r="B507" s="27" t="s">
        <v>2017</v>
      </c>
    </row>
    <row r="508" spans="1:2" s="29" customFormat="1" x14ac:dyDescent="0.25">
      <c r="A508" s="14" t="s">
        <v>2121</v>
      </c>
      <c r="B508" s="14" t="s">
        <v>2137</v>
      </c>
    </row>
    <row r="509" spans="1:2" s="29" customFormat="1" x14ac:dyDescent="0.25">
      <c r="A509" s="14" t="s">
        <v>2070</v>
      </c>
      <c r="B509" s="14" t="s">
        <v>2137</v>
      </c>
    </row>
    <row r="510" spans="1:2" x14ac:dyDescent="0.25">
      <c r="A510" s="27" t="s">
        <v>2537</v>
      </c>
      <c r="B510" s="27" t="s">
        <v>2138</v>
      </c>
    </row>
    <row r="511" spans="1:2" x14ac:dyDescent="0.25">
      <c r="A511" s="27" t="s">
        <v>2507</v>
      </c>
      <c r="B511" s="27" t="s">
        <v>2142</v>
      </c>
    </row>
    <row r="512" spans="1:2" x14ac:dyDescent="0.25">
      <c r="A512" s="27" t="s">
        <v>2418</v>
      </c>
      <c r="B512" s="27" t="s">
        <v>2142</v>
      </c>
    </row>
    <row r="513" spans="1:2" x14ac:dyDescent="0.25">
      <c r="A513" s="27" t="s">
        <v>2346</v>
      </c>
      <c r="B513" s="28" t="s">
        <v>2137</v>
      </c>
    </row>
    <row r="514" spans="1:2" x14ac:dyDescent="0.25">
      <c r="A514" s="14" t="s">
        <v>1962</v>
      </c>
      <c r="B514" s="14" t="s">
        <v>2137</v>
      </c>
    </row>
    <row r="515" spans="1:2" x14ac:dyDescent="0.25">
      <c r="A515" s="14" t="s">
        <v>2096</v>
      </c>
      <c r="B515" s="14" t="s">
        <v>2137</v>
      </c>
    </row>
    <row r="516" spans="1:2" x14ac:dyDescent="0.25">
      <c r="A516" s="14" t="s">
        <v>1963</v>
      </c>
      <c r="B516" s="14" t="s">
        <v>2137</v>
      </c>
    </row>
    <row r="517" spans="1:2" x14ac:dyDescent="0.25">
      <c r="A517" s="27" t="s">
        <v>2576</v>
      </c>
      <c r="B517" s="27" t="s">
        <v>2141</v>
      </c>
    </row>
    <row r="518" spans="1:2" x14ac:dyDescent="0.25">
      <c r="A518" s="27" t="s">
        <v>2482</v>
      </c>
      <c r="B518" s="27" t="s">
        <v>2140</v>
      </c>
    </row>
    <row r="519" spans="1:2" x14ac:dyDescent="0.25">
      <c r="A519" s="27" t="s">
        <v>2617</v>
      </c>
      <c r="B519" s="27" t="s">
        <v>2017</v>
      </c>
    </row>
    <row r="520" spans="1:2" x14ac:dyDescent="0.25">
      <c r="A520" s="14" t="s">
        <v>2135</v>
      </c>
      <c r="B520" s="14" t="s">
        <v>2017</v>
      </c>
    </row>
    <row r="521" spans="1:2" x14ac:dyDescent="0.25">
      <c r="A521" s="14" t="s">
        <v>1964</v>
      </c>
      <c r="B521" s="14" t="s">
        <v>2017</v>
      </c>
    </row>
    <row r="522" spans="1:2" x14ac:dyDescent="0.25">
      <c r="A522" s="27" t="s">
        <v>2481</v>
      </c>
      <c r="B522" s="27" t="s">
        <v>2010</v>
      </c>
    </row>
    <row r="523" spans="1:2" x14ac:dyDescent="0.25">
      <c r="A523" s="27" t="s">
        <v>2569</v>
      </c>
      <c r="B523" s="27" t="s">
        <v>2010</v>
      </c>
    </row>
    <row r="524" spans="1:2" x14ac:dyDescent="0.25">
      <c r="A524" s="27" t="s">
        <v>2425</v>
      </c>
      <c r="B524" s="27" t="s">
        <v>2142</v>
      </c>
    </row>
    <row r="525" spans="1:2" x14ac:dyDescent="0.25">
      <c r="A525" s="27" t="s">
        <v>2391</v>
      </c>
      <c r="B525" s="27" t="s">
        <v>2142</v>
      </c>
    </row>
    <row r="526" spans="1:2" x14ac:dyDescent="0.25">
      <c r="A526" s="27" t="s">
        <v>2463</v>
      </c>
      <c r="B526" s="27" t="s">
        <v>2017</v>
      </c>
    </row>
    <row r="527" spans="1:2" x14ac:dyDescent="0.25">
      <c r="A527" s="27" t="s">
        <v>2578</v>
      </c>
      <c r="B527" s="27" t="s">
        <v>2010</v>
      </c>
    </row>
    <row r="528" spans="1:2" x14ac:dyDescent="0.25">
      <c r="A528" s="27" t="s">
        <v>2488</v>
      </c>
      <c r="B528" s="27" t="s">
        <v>2139</v>
      </c>
    </row>
    <row r="529" spans="1:2" x14ac:dyDescent="0.25">
      <c r="A529" s="27" t="s">
        <v>2415</v>
      </c>
      <c r="B529" s="27" t="s">
        <v>2142</v>
      </c>
    </row>
    <row r="530" spans="1:2" x14ac:dyDescent="0.25">
      <c r="A530" s="27" t="s">
        <v>2415</v>
      </c>
      <c r="B530" s="27" t="s">
        <v>2142</v>
      </c>
    </row>
    <row r="531" spans="1:2" x14ac:dyDescent="0.25">
      <c r="A531" s="14" t="s">
        <v>1965</v>
      </c>
      <c r="B531" s="14" t="s">
        <v>2142</v>
      </c>
    </row>
    <row r="532" spans="1:2" x14ac:dyDescent="0.25">
      <c r="A532" s="27" t="s">
        <v>2397</v>
      </c>
      <c r="B532" s="27" t="s">
        <v>2017</v>
      </c>
    </row>
    <row r="533" spans="1:2" x14ac:dyDescent="0.25">
      <c r="A533" s="27" t="s">
        <v>2566</v>
      </c>
      <c r="B533" s="27" t="s">
        <v>2010</v>
      </c>
    </row>
    <row r="534" spans="1:2" x14ac:dyDescent="0.25">
      <c r="A534" s="14" t="s">
        <v>1966</v>
      </c>
      <c r="B534" s="14" t="s">
        <v>2142</v>
      </c>
    </row>
    <row r="535" spans="1:2" x14ac:dyDescent="0.25">
      <c r="A535" s="14" t="s">
        <v>1967</v>
      </c>
      <c r="B535" s="14" t="s">
        <v>2142</v>
      </c>
    </row>
    <row r="536" spans="1:2" x14ac:dyDescent="0.25">
      <c r="A536" s="29" t="s">
        <v>2345</v>
      </c>
      <c r="B536" s="30" t="s">
        <v>2138</v>
      </c>
    </row>
    <row r="537" spans="1:2" x14ac:dyDescent="0.25">
      <c r="A537" s="29" t="s">
        <v>2583</v>
      </c>
      <c r="B537" s="29" t="s">
        <v>2010</v>
      </c>
    </row>
    <row r="538" spans="1:2" x14ac:dyDescent="0.25">
      <c r="A538" s="27" t="s">
        <v>2565</v>
      </c>
      <c r="B538" s="27" t="s">
        <v>2141</v>
      </c>
    </row>
    <row r="539" spans="1:2" x14ac:dyDescent="0.25">
      <c r="A539" s="14" t="s">
        <v>2122</v>
      </c>
      <c r="B539" s="14" t="s">
        <v>2143</v>
      </c>
    </row>
    <row r="540" spans="1:2" x14ac:dyDescent="0.25">
      <c r="A540" s="27" t="s">
        <v>2486</v>
      </c>
      <c r="B540" s="27" t="s">
        <v>2017</v>
      </c>
    </row>
    <row r="541" spans="1:2" x14ac:dyDescent="0.25">
      <c r="A541" s="27" t="s">
        <v>2646</v>
      </c>
      <c r="B541" s="27" t="s">
        <v>2010</v>
      </c>
    </row>
    <row r="542" spans="1:2" x14ac:dyDescent="0.25">
      <c r="A542" s="14" t="s">
        <v>2081</v>
      </c>
      <c r="B542" s="14" t="s">
        <v>2137</v>
      </c>
    </row>
    <row r="543" spans="1:2" x14ac:dyDescent="0.25">
      <c r="A543" s="27" t="s">
        <v>2497</v>
      </c>
      <c r="B543" s="27" t="s">
        <v>2138</v>
      </c>
    </row>
    <row r="544" spans="1:2" x14ac:dyDescent="0.25">
      <c r="A544" s="27" t="s">
        <v>2500</v>
      </c>
      <c r="B544" s="27" t="s">
        <v>2139</v>
      </c>
    </row>
    <row r="545" spans="1:2" x14ac:dyDescent="0.25">
      <c r="A545" s="27" t="s">
        <v>2500</v>
      </c>
      <c r="B545" s="27" t="s">
        <v>2138</v>
      </c>
    </row>
    <row r="546" spans="1:2" x14ac:dyDescent="0.25">
      <c r="A546" s="27" t="s">
        <v>2499</v>
      </c>
      <c r="B546" s="27" t="s">
        <v>2138</v>
      </c>
    </row>
    <row r="547" spans="1:2" x14ac:dyDescent="0.25">
      <c r="A547" s="27" t="s">
        <v>2398</v>
      </c>
      <c r="B547" s="27" t="s">
        <v>2138</v>
      </c>
    </row>
    <row r="548" spans="1:2" x14ac:dyDescent="0.25">
      <c r="A548" s="14" t="s">
        <v>1968</v>
      </c>
      <c r="B548" s="14" t="s">
        <v>2138</v>
      </c>
    </row>
    <row r="549" spans="1:2" x14ac:dyDescent="0.25">
      <c r="A549" s="14" t="s">
        <v>2127</v>
      </c>
      <c r="B549" s="14" t="s">
        <v>2138</v>
      </c>
    </row>
    <row r="550" spans="1:2" x14ac:dyDescent="0.25">
      <c r="A550" s="27" t="s">
        <v>2618</v>
      </c>
      <c r="B550" s="27" t="s">
        <v>2138</v>
      </c>
    </row>
    <row r="551" spans="1:2" x14ac:dyDescent="0.25">
      <c r="A551" s="27" t="s">
        <v>2495</v>
      </c>
      <c r="B551" s="27" t="s">
        <v>2138</v>
      </c>
    </row>
    <row r="552" spans="1:2" x14ac:dyDescent="0.25">
      <c r="A552" s="27" t="s">
        <v>2344</v>
      </c>
      <c r="B552" s="28" t="s">
        <v>2138</v>
      </c>
    </row>
    <row r="553" spans="1:2" x14ac:dyDescent="0.25">
      <c r="A553" s="27" t="s">
        <v>2550</v>
      </c>
      <c r="B553" s="27" t="s">
        <v>2138</v>
      </c>
    </row>
    <row r="554" spans="1:2" x14ac:dyDescent="0.25">
      <c r="A554" s="14" t="s">
        <v>1969</v>
      </c>
      <c r="B554" s="14" t="s">
        <v>2138</v>
      </c>
    </row>
    <row r="555" spans="1:2" x14ac:dyDescent="0.25">
      <c r="A555" s="14" t="s">
        <v>2120</v>
      </c>
      <c r="B555" s="14" t="s">
        <v>2138</v>
      </c>
    </row>
    <row r="556" spans="1:2" x14ac:dyDescent="0.25">
      <c r="A556" s="29" t="s">
        <v>2619</v>
      </c>
      <c r="B556" s="29" t="s">
        <v>2010</v>
      </c>
    </row>
    <row r="557" spans="1:2" x14ac:dyDescent="0.25">
      <c r="A557" s="27" t="s">
        <v>2620</v>
      </c>
      <c r="B557" s="27" t="s">
        <v>2010</v>
      </c>
    </row>
    <row r="558" spans="1:2" x14ac:dyDescent="0.25">
      <c r="A558" s="29" t="s">
        <v>3173</v>
      </c>
      <c r="B558" s="29" t="s">
        <v>2141</v>
      </c>
    </row>
    <row r="559" spans="1:2" x14ac:dyDescent="0.25">
      <c r="A559" s="29" t="s">
        <v>3174</v>
      </c>
      <c r="B559" s="29" t="s">
        <v>2141</v>
      </c>
    </row>
    <row r="560" spans="1:2" x14ac:dyDescent="0.25">
      <c r="A560" s="27" t="s">
        <v>2531</v>
      </c>
      <c r="B560" s="27" t="s">
        <v>2140</v>
      </c>
    </row>
    <row r="561" spans="1:2" x14ac:dyDescent="0.25">
      <c r="A561" s="14" t="s">
        <v>2144</v>
      </c>
      <c r="B561" s="14" t="s">
        <v>2146</v>
      </c>
    </row>
    <row r="562" spans="1:2" x14ac:dyDescent="0.25">
      <c r="A562" s="27" t="s">
        <v>2343</v>
      </c>
      <c r="B562" s="28" t="s">
        <v>2143</v>
      </c>
    </row>
    <row r="563" spans="1:2" x14ac:dyDescent="0.25">
      <c r="A563" s="14" t="s">
        <v>1970</v>
      </c>
      <c r="B563" s="14" t="s">
        <v>2141</v>
      </c>
    </row>
    <row r="564" spans="1:2" x14ac:dyDescent="0.25">
      <c r="A564" s="14" t="s">
        <v>2093</v>
      </c>
      <c r="B564" s="14" t="s">
        <v>2137</v>
      </c>
    </row>
    <row r="565" spans="1:2" x14ac:dyDescent="0.25">
      <c r="A565" s="27" t="s">
        <v>2342</v>
      </c>
      <c r="B565" s="28" t="s">
        <v>2137</v>
      </c>
    </row>
    <row r="566" spans="1:2" x14ac:dyDescent="0.25">
      <c r="A566" s="27" t="s">
        <v>2341</v>
      </c>
      <c r="B566" s="28" t="s">
        <v>2137</v>
      </c>
    </row>
    <row r="567" spans="1:2" x14ac:dyDescent="0.25">
      <c r="A567" s="27" t="s">
        <v>2657</v>
      </c>
      <c r="B567" s="27" t="s">
        <v>2137</v>
      </c>
    </row>
    <row r="568" spans="1:2" x14ac:dyDescent="0.25">
      <c r="A568" s="29" t="s">
        <v>2399</v>
      </c>
      <c r="B568" s="29" t="s">
        <v>2137</v>
      </c>
    </row>
    <row r="569" spans="1:2" x14ac:dyDescent="0.25">
      <c r="A569" s="29" t="s">
        <v>2538</v>
      </c>
      <c r="B569" s="29" t="s">
        <v>2137</v>
      </c>
    </row>
    <row r="570" spans="1:2" x14ac:dyDescent="0.25">
      <c r="A570" s="27" t="s">
        <v>2445</v>
      </c>
      <c r="B570" s="27" t="s">
        <v>2010</v>
      </c>
    </row>
    <row r="571" spans="1:2" x14ac:dyDescent="0.25">
      <c r="A571" s="27" t="s">
        <v>2445</v>
      </c>
      <c r="B571" s="27" t="s">
        <v>2138</v>
      </c>
    </row>
    <row r="572" spans="1:2" x14ac:dyDescent="0.25">
      <c r="A572" s="27" t="s">
        <v>2556</v>
      </c>
      <c r="B572" s="27" t="s">
        <v>2139</v>
      </c>
    </row>
    <row r="573" spans="1:2" x14ac:dyDescent="0.25">
      <c r="A573" s="27" t="s">
        <v>2400</v>
      </c>
      <c r="B573" s="27" t="s">
        <v>2139</v>
      </c>
    </row>
    <row r="574" spans="1:2" x14ac:dyDescent="0.25">
      <c r="A574" s="29" t="s">
        <v>2340</v>
      </c>
      <c r="B574" s="30" t="s">
        <v>2139</v>
      </c>
    </row>
    <row r="575" spans="1:2" x14ac:dyDescent="0.25">
      <c r="A575" s="27" t="s">
        <v>2339</v>
      </c>
      <c r="B575" s="28" t="s">
        <v>2139</v>
      </c>
    </row>
    <row r="576" spans="1:2" x14ac:dyDescent="0.25">
      <c r="A576" s="27" t="s">
        <v>2338</v>
      </c>
      <c r="B576" s="28" t="s">
        <v>2139</v>
      </c>
    </row>
    <row r="577" spans="1:2" x14ac:dyDescent="0.25">
      <c r="A577" s="27" t="s">
        <v>2013</v>
      </c>
      <c r="B577" s="28" t="s">
        <v>2139</v>
      </c>
    </row>
    <row r="578" spans="1:2" x14ac:dyDescent="0.25">
      <c r="A578" s="14" t="s">
        <v>1971</v>
      </c>
      <c r="B578" s="14" t="s">
        <v>2139</v>
      </c>
    </row>
    <row r="579" spans="1:2" x14ac:dyDescent="0.25">
      <c r="A579" s="27" t="s">
        <v>2523</v>
      </c>
      <c r="B579" s="27" t="s">
        <v>2139</v>
      </c>
    </row>
    <row r="580" spans="1:2" x14ac:dyDescent="0.25">
      <c r="A580" s="14" t="s">
        <v>1972</v>
      </c>
      <c r="B580" s="14" t="s">
        <v>2139</v>
      </c>
    </row>
    <row r="581" spans="1:2" x14ac:dyDescent="0.25">
      <c r="A581" s="27" t="s">
        <v>2069</v>
      </c>
      <c r="B581" s="27" t="s">
        <v>2139</v>
      </c>
    </row>
    <row r="582" spans="1:2" x14ac:dyDescent="0.25">
      <c r="A582" s="27" t="s">
        <v>2065</v>
      </c>
      <c r="B582" s="27" t="s">
        <v>2139</v>
      </c>
    </row>
    <row r="583" spans="1:2" x14ac:dyDescent="0.25">
      <c r="A583" s="14" t="s">
        <v>1973</v>
      </c>
      <c r="B583" s="14" t="s">
        <v>2139</v>
      </c>
    </row>
    <row r="584" spans="1:2" x14ac:dyDescent="0.25">
      <c r="A584" s="27" t="s">
        <v>2543</v>
      </c>
      <c r="B584" s="27" t="s">
        <v>2146</v>
      </c>
    </row>
    <row r="585" spans="1:2" x14ac:dyDescent="0.25">
      <c r="A585" s="27" t="s">
        <v>2435</v>
      </c>
      <c r="B585" s="27" t="s">
        <v>2139</v>
      </c>
    </row>
    <row r="586" spans="1:2" x14ac:dyDescent="0.25">
      <c r="A586" s="29" t="s">
        <v>2485</v>
      </c>
      <c r="B586" s="29" t="s">
        <v>2139</v>
      </c>
    </row>
    <row r="587" spans="1:2" x14ac:dyDescent="0.25">
      <c r="A587" s="27" t="s">
        <v>2401</v>
      </c>
      <c r="B587" s="27" t="s">
        <v>2139</v>
      </c>
    </row>
    <row r="588" spans="1:2" x14ac:dyDescent="0.25">
      <c r="A588" s="14" t="s">
        <v>1974</v>
      </c>
      <c r="B588" s="14" t="s">
        <v>2139</v>
      </c>
    </row>
    <row r="589" spans="1:2" x14ac:dyDescent="0.25">
      <c r="A589" s="27" t="s">
        <v>2402</v>
      </c>
      <c r="B589" s="27" t="s">
        <v>2139</v>
      </c>
    </row>
    <row r="590" spans="1:2" x14ac:dyDescent="0.25">
      <c r="A590" s="27" t="s">
        <v>2554</v>
      </c>
      <c r="B590" s="27" t="s">
        <v>2139</v>
      </c>
    </row>
    <row r="591" spans="1:2" x14ac:dyDescent="0.25">
      <c r="A591" s="27" t="s">
        <v>2423</v>
      </c>
      <c r="B591" s="27" t="s">
        <v>2139</v>
      </c>
    </row>
    <row r="592" spans="1:2" x14ac:dyDescent="0.25">
      <c r="A592" s="27" t="s">
        <v>2337</v>
      </c>
      <c r="B592" s="28" t="s">
        <v>2139</v>
      </c>
    </row>
    <row r="593" spans="1:2" x14ac:dyDescent="0.25">
      <c r="A593" s="27" t="s">
        <v>2621</v>
      </c>
      <c r="B593" s="27" t="s">
        <v>2139</v>
      </c>
    </row>
    <row r="594" spans="1:2" x14ac:dyDescent="0.25">
      <c r="A594" s="27" t="s">
        <v>2403</v>
      </c>
      <c r="B594" s="27" t="s">
        <v>2139</v>
      </c>
    </row>
    <row r="595" spans="1:2" x14ac:dyDescent="0.25">
      <c r="A595" s="27" t="s">
        <v>2336</v>
      </c>
      <c r="B595" s="28" t="s">
        <v>2139</v>
      </c>
    </row>
    <row r="596" spans="1:2" x14ac:dyDescent="0.25">
      <c r="A596" s="29" t="s">
        <v>2072</v>
      </c>
      <c r="B596" s="29" t="s">
        <v>2141</v>
      </c>
    </row>
    <row r="597" spans="1:2" x14ac:dyDescent="0.25">
      <c r="A597" s="14" t="s">
        <v>1975</v>
      </c>
      <c r="B597" s="14" t="s">
        <v>2141</v>
      </c>
    </row>
    <row r="598" spans="1:2" x14ac:dyDescent="0.25">
      <c r="A598" s="27" t="s">
        <v>2061</v>
      </c>
      <c r="B598" s="27" t="s">
        <v>2141</v>
      </c>
    </row>
    <row r="599" spans="1:2" x14ac:dyDescent="0.25">
      <c r="A599" s="29" t="s">
        <v>2544</v>
      </c>
      <c r="B599" s="29" t="s">
        <v>2146</v>
      </c>
    </row>
    <row r="600" spans="1:2" x14ac:dyDescent="0.25">
      <c r="A600" s="27" t="s">
        <v>2545</v>
      </c>
      <c r="B600" s="27" t="s">
        <v>2139</v>
      </c>
    </row>
    <row r="601" spans="1:2" x14ac:dyDescent="0.25">
      <c r="A601" s="27" t="s">
        <v>2546</v>
      </c>
      <c r="B601" s="27" t="s">
        <v>2146</v>
      </c>
    </row>
    <row r="602" spans="1:2" x14ac:dyDescent="0.25">
      <c r="A602" s="27" t="s">
        <v>2547</v>
      </c>
      <c r="B602" s="27" t="s">
        <v>2138</v>
      </c>
    </row>
    <row r="603" spans="1:2" x14ac:dyDescent="0.25">
      <c r="A603" s="14" t="s">
        <v>1976</v>
      </c>
      <c r="B603" s="14" t="s">
        <v>2141</v>
      </c>
    </row>
    <row r="604" spans="1:2" x14ac:dyDescent="0.25">
      <c r="A604" s="14" t="s">
        <v>2060</v>
      </c>
      <c r="B604" s="14" t="s">
        <v>2141</v>
      </c>
    </row>
    <row r="605" spans="1:2" x14ac:dyDescent="0.25">
      <c r="A605" s="27" t="s">
        <v>2335</v>
      </c>
      <c r="B605" s="28" t="s">
        <v>2141</v>
      </c>
    </row>
    <row r="606" spans="1:2" x14ac:dyDescent="0.25">
      <c r="A606" s="27" t="s">
        <v>2413</v>
      </c>
      <c r="B606" s="27" t="s">
        <v>2137</v>
      </c>
    </row>
    <row r="607" spans="1:2" x14ac:dyDescent="0.25">
      <c r="A607" s="27" t="s">
        <v>2334</v>
      </c>
      <c r="B607" s="28" t="s">
        <v>2141</v>
      </c>
    </row>
    <row r="608" spans="1:2" x14ac:dyDescent="0.25">
      <c r="A608" s="14" t="s">
        <v>1977</v>
      </c>
      <c r="B608" s="14" t="s">
        <v>2141</v>
      </c>
    </row>
    <row r="609" spans="1:2" x14ac:dyDescent="0.25">
      <c r="A609" s="14" t="s">
        <v>1978</v>
      </c>
      <c r="B609" s="14" t="s">
        <v>2141</v>
      </c>
    </row>
    <row r="610" spans="1:2" x14ac:dyDescent="0.25">
      <c r="A610" s="27" t="s">
        <v>2658</v>
      </c>
      <c r="B610" s="27" t="s">
        <v>2141</v>
      </c>
    </row>
    <row r="611" spans="1:2" x14ac:dyDescent="0.25">
      <c r="A611" s="27" t="s">
        <v>2333</v>
      </c>
      <c r="B611" s="28" t="s">
        <v>2141</v>
      </c>
    </row>
    <row r="612" spans="1:2" x14ac:dyDescent="0.25">
      <c r="A612" s="29" t="s">
        <v>3175</v>
      </c>
      <c r="B612" s="29" t="s">
        <v>2137</v>
      </c>
    </row>
    <row r="613" spans="1:2" x14ac:dyDescent="0.25">
      <c r="A613" s="27" t="s">
        <v>2462</v>
      </c>
      <c r="B613" s="27" t="s">
        <v>2137</v>
      </c>
    </row>
    <row r="614" spans="1:2" x14ac:dyDescent="0.25">
      <c r="A614" s="27" t="s">
        <v>2412</v>
      </c>
      <c r="B614" s="27" t="s">
        <v>2137</v>
      </c>
    </row>
    <row r="615" spans="1:2" x14ac:dyDescent="0.25">
      <c r="A615" s="14" t="s">
        <v>1979</v>
      </c>
      <c r="B615" s="14" t="s">
        <v>2141</v>
      </c>
    </row>
    <row r="616" spans="1:2" x14ac:dyDescent="0.25">
      <c r="A616" s="27" t="s">
        <v>2584</v>
      </c>
      <c r="B616" s="27" t="s">
        <v>2010</v>
      </c>
    </row>
    <row r="617" spans="1:2" x14ac:dyDescent="0.25">
      <c r="A617" s="14" t="s">
        <v>2092</v>
      </c>
      <c r="B617" s="14" t="s">
        <v>2141</v>
      </c>
    </row>
    <row r="618" spans="1:2" x14ac:dyDescent="0.25">
      <c r="A618" s="27" t="s">
        <v>2659</v>
      </c>
      <c r="B618" s="27" t="s">
        <v>2141</v>
      </c>
    </row>
    <row r="619" spans="1:2" x14ac:dyDescent="0.25">
      <c r="A619" s="27" t="s">
        <v>2417</v>
      </c>
      <c r="B619" s="27" t="s">
        <v>2140</v>
      </c>
    </row>
    <row r="620" spans="1:2" x14ac:dyDescent="0.25">
      <c r="A620" s="29" t="s">
        <v>2660</v>
      </c>
      <c r="B620" s="29" t="s">
        <v>2140</v>
      </c>
    </row>
    <row r="621" spans="1:2" x14ac:dyDescent="0.25">
      <c r="A621" s="27" t="s">
        <v>2994</v>
      </c>
      <c r="B621" s="27" t="s">
        <v>2141</v>
      </c>
    </row>
    <row r="622" spans="1:2" x14ac:dyDescent="0.25">
      <c r="A622" s="27" t="s">
        <v>2894</v>
      </c>
      <c r="B622" s="27" t="s">
        <v>2141</v>
      </c>
    </row>
    <row r="623" spans="1:2" x14ac:dyDescent="0.25">
      <c r="A623" s="27" t="s">
        <v>2833</v>
      </c>
      <c r="B623" s="27" t="s">
        <v>2138</v>
      </c>
    </row>
    <row r="624" spans="1:2" x14ac:dyDescent="0.25">
      <c r="A624" s="27" t="s">
        <v>2895</v>
      </c>
      <c r="B624" s="27" t="s">
        <v>2138</v>
      </c>
    </row>
    <row r="625" spans="1:2" x14ac:dyDescent="0.25">
      <c r="A625" s="27" t="s">
        <v>2896</v>
      </c>
      <c r="B625" s="27" t="s">
        <v>2137</v>
      </c>
    </row>
    <row r="626" spans="1:2" x14ac:dyDescent="0.25">
      <c r="A626" s="27" t="s">
        <v>2897</v>
      </c>
      <c r="B626" s="27" t="s">
        <v>2137</v>
      </c>
    </row>
    <row r="627" spans="1:2" x14ac:dyDescent="0.25">
      <c r="A627" s="14" t="s">
        <v>1980</v>
      </c>
      <c r="B627" s="14" t="s">
        <v>2138</v>
      </c>
    </row>
    <row r="628" spans="1:2" x14ac:dyDescent="0.25">
      <c r="A628" s="27" t="s">
        <v>2332</v>
      </c>
      <c r="B628" s="28" t="s">
        <v>2138</v>
      </c>
    </row>
    <row r="629" spans="1:2" x14ac:dyDescent="0.25">
      <c r="A629" s="27" t="s">
        <v>2622</v>
      </c>
      <c r="B629" s="27" t="s">
        <v>2017</v>
      </c>
    </row>
    <row r="630" spans="1:2" x14ac:dyDescent="0.25">
      <c r="A630" s="27" t="s">
        <v>2548</v>
      </c>
      <c r="B630" s="27" t="s">
        <v>2017</v>
      </c>
    </row>
    <row r="631" spans="1:2" x14ac:dyDescent="0.25">
      <c r="A631" s="29" t="s">
        <v>2459</v>
      </c>
      <c r="B631" s="29" t="s">
        <v>2140</v>
      </c>
    </row>
    <row r="632" spans="1:2" x14ac:dyDescent="0.25">
      <c r="A632" s="14" t="s">
        <v>2084</v>
      </c>
      <c r="B632" s="14" t="s">
        <v>2017</v>
      </c>
    </row>
    <row r="633" spans="1:2" x14ac:dyDescent="0.25">
      <c r="A633" s="14" t="s">
        <v>1981</v>
      </c>
      <c r="B633" s="14" t="s">
        <v>2017</v>
      </c>
    </row>
    <row r="634" spans="1:2" x14ac:dyDescent="0.25">
      <c r="A634" s="27" t="s">
        <v>2067</v>
      </c>
      <c r="B634" s="27" t="s">
        <v>2017</v>
      </c>
    </row>
    <row r="635" spans="1:2" x14ac:dyDescent="0.25">
      <c r="A635" s="14" t="s">
        <v>2063</v>
      </c>
      <c r="B635" s="14" t="s">
        <v>2017</v>
      </c>
    </row>
    <row r="636" spans="1:2" x14ac:dyDescent="0.25">
      <c r="A636" s="14" t="s">
        <v>1982</v>
      </c>
      <c r="B636" s="14" t="s">
        <v>2017</v>
      </c>
    </row>
    <row r="637" spans="1:2" x14ac:dyDescent="0.25">
      <c r="A637" s="14" t="s">
        <v>2086</v>
      </c>
      <c r="B637" s="14" t="s">
        <v>2137</v>
      </c>
    </row>
    <row r="638" spans="1:2" x14ac:dyDescent="0.25">
      <c r="A638" s="14" t="s">
        <v>1983</v>
      </c>
      <c r="B638" s="14" t="s">
        <v>2137</v>
      </c>
    </row>
    <row r="639" spans="1:2" x14ac:dyDescent="0.25">
      <c r="A639" s="14" t="s">
        <v>2107</v>
      </c>
      <c r="B639" s="14" t="s">
        <v>2141</v>
      </c>
    </row>
    <row r="640" spans="1:2" x14ac:dyDescent="0.25">
      <c r="A640" s="27" t="s">
        <v>2549</v>
      </c>
      <c r="B640" s="27" t="s">
        <v>2141</v>
      </c>
    </row>
    <row r="641" spans="1:2" x14ac:dyDescent="0.25">
      <c r="A641" s="27" t="s">
        <v>2461</v>
      </c>
      <c r="B641" s="27" t="s">
        <v>2141</v>
      </c>
    </row>
    <row r="642" spans="1:2" x14ac:dyDescent="0.25">
      <c r="A642" s="27" t="s">
        <v>2331</v>
      </c>
      <c r="B642" s="28" t="s">
        <v>2140</v>
      </c>
    </row>
    <row r="643" spans="1:2" x14ac:dyDescent="0.25">
      <c r="A643" s="14" t="s">
        <v>1984</v>
      </c>
      <c r="B643" s="14" t="s">
        <v>2140</v>
      </c>
    </row>
    <row r="644" spans="1:2" x14ac:dyDescent="0.25">
      <c r="A644" s="29" t="s">
        <v>2330</v>
      </c>
      <c r="B644" s="30" t="s">
        <v>2140</v>
      </c>
    </row>
    <row r="645" spans="1:2" x14ac:dyDescent="0.25">
      <c r="A645" s="14" t="s">
        <v>2106</v>
      </c>
      <c r="B645" s="14" t="s">
        <v>2140</v>
      </c>
    </row>
    <row r="646" spans="1:2" x14ac:dyDescent="0.25">
      <c r="A646" s="14" t="s">
        <v>2105</v>
      </c>
      <c r="B646" s="14" t="s">
        <v>2140</v>
      </c>
    </row>
    <row r="647" spans="1:2" x14ac:dyDescent="0.25">
      <c r="A647" s="27" t="s">
        <v>2329</v>
      </c>
      <c r="B647" s="28" t="s">
        <v>2017</v>
      </c>
    </row>
    <row r="648" spans="1:2" x14ac:dyDescent="0.25">
      <c r="A648" s="27" t="s">
        <v>2328</v>
      </c>
      <c r="B648" s="28" t="s">
        <v>2017</v>
      </c>
    </row>
    <row r="649" spans="1:2" x14ac:dyDescent="0.25">
      <c r="A649" s="14" t="s">
        <v>1985</v>
      </c>
      <c r="B649" s="14" t="s">
        <v>2017</v>
      </c>
    </row>
    <row r="650" spans="1:2" x14ac:dyDescent="0.25">
      <c r="A650" s="14" t="s">
        <v>1986</v>
      </c>
      <c r="B650" s="14" t="s">
        <v>2017</v>
      </c>
    </row>
    <row r="651" spans="1:2" x14ac:dyDescent="0.25">
      <c r="A651" s="27" t="s">
        <v>2623</v>
      </c>
      <c r="B651" s="27" t="s">
        <v>2138</v>
      </c>
    </row>
    <row r="652" spans="1:2" x14ac:dyDescent="0.25">
      <c r="A652" s="14" t="s">
        <v>1987</v>
      </c>
      <c r="B652" s="14" t="s">
        <v>2138</v>
      </c>
    </row>
    <row r="653" spans="1:2" x14ac:dyDescent="0.25">
      <c r="A653" s="27" t="s">
        <v>2528</v>
      </c>
      <c r="B653" s="27" t="s">
        <v>2017</v>
      </c>
    </row>
    <row r="654" spans="1:2" x14ac:dyDescent="0.25">
      <c r="A654" s="27" t="s">
        <v>2512</v>
      </c>
      <c r="B654" s="27" t="s">
        <v>2138</v>
      </c>
    </row>
    <row r="655" spans="1:2" x14ac:dyDescent="0.25">
      <c r="A655" s="29" t="s">
        <v>2327</v>
      </c>
      <c r="B655" s="30" t="s">
        <v>2140</v>
      </c>
    </row>
    <row r="656" spans="1:2" x14ac:dyDescent="0.25">
      <c r="A656" s="14" t="s">
        <v>1988</v>
      </c>
      <c r="B656" s="14" t="s">
        <v>2140</v>
      </c>
    </row>
    <row r="657" spans="1:2" x14ac:dyDescent="0.25">
      <c r="A657" s="27" t="s">
        <v>2624</v>
      </c>
      <c r="B657" s="27" t="s">
        <v>2140</v>
      </c>
    </row>
    <row r="658" spans="1:2" x14ac:dyDescent="0.25">
      <c r="A658" s="27" t="s">
        <v>2443</v>
      </c>
      <c r="B658" s="27" t="s">
        <v>2141</v>
      </c>
    </row>
    <row r="659" spans="1:2" x14ac:dyDescent="0.25">
      <c r="A659" s="27" t="s">
        <v>2441</v>
      </c>
      <c r="B659" s="27" t="s">
        <v>2138</v>
      </c>
    </row>
    <row r="660" spans="1:2" x14ac:dyDescent="0.25">
      <c r="A660" s="27" t="s">
        <v>3115</v>
      </c>
      <c r="B660" s="27" t="s">
        <v>2010</v>
      </c>
    </row>
    <row r="661" spans="1:2" x14ac:dyDescent="0.25">
      <c r="A661" s="27" t="s">
        <v>3116</v>
      </c>
      <c r="B661" s="27" t="s">
        <v>2010</v>
      </c>
    </row>
    <row r="662" spans="1:2" x14ac:dyDescent="0.25">
      <c r="A662" s="27" t="s">
        <v>2492</v>
      </c>
      <c r="B662" s="27" t="s">
        <v>2139</v>
      </c>
    </row>
    <row r="663" spans="1:2" x14ac:dyDescent="0.25">
      <c r="A663" s="27" t="s">
        <v>2326</v>
      </c>
      <c r="B663" s="28" t="s">
        <v>2143</v>
      </c>
    </row>
    <row r="664" spans="1:2" x14ac:dyDescent="0.25">
      <c r="A664" s="29" t="s">
        <v>2442</v>
      </c>
      <c r="B664" s="29" t="s">
        <v>2139</v>
      </c>
    </row>
    <row r="665" spans="1:2" x14ac:dyDescent="0.25">
      <c r="A665" s="29" t="s">
        <v>3051</v>
      </c>
      <c r="B665" s="29" t="s">
        <v>2142</v>
      </c>
    </row>
    <row r="666" spans="1:2" x14ac:dyDescent="0.25">
      <c r="A666" s="29" t="s">
        <v>2968</v>
      </c>
      <c r="B666" s="29" t="s">
        <v>2142</v>
      </c>
    </row>
    <row r="667" spans="1:2" x14ac:dyDescent="0.25">
      <c r="A667" s="29" t="s">
        <v>2131</v>
      </c>
      <c r="B667" s="29" t="s">
        <v>2139</v>
      </c>
    </row>
    <row r="668" spans="1:2" x14ac:dyDescent="0.25">
      <c r="A668" s="29" t="s">
        <v>2325</v>
      </c>
      <c r="B668" s="30" t="s">
        <v>2010</v>
      </c>
    </row>
    <row r="669" spans="1:2" x14ac:dyDescent="0.25">
      <c r="A669" s="27" t="s">
        <v>2428</v>
      </c>
      <c r="B669" s="27" t="s">
        <v>2142</v>
      </c>
    </row>
    <row r="670" spans="1:2" x14ac:dyDescent="0.25">
      <c r="A670" s="29" t="s">
        <v>2489</v>
      </c>
      <c r="B670" s="29" t="s">
        <v>2142</v>
      </c>
    </row>
    <row r="671" spans="1:2" x14ac:dyDescent="0.25">
      <c r="A671" s="29" t="s">
        <v>2324</v>
      </c>
      <c r="B671" s="30" t="s">
        <v>2142</v>
      </c>
    </row>
    <row r="672" spans="1:2" x14ac:dyDescent="0.25">
      <c r="A672" s="29" t="s">
        <v>2324</v>
      </c>
      <c r="B672" s="30" t="s">
        <v>2142</v>
      </c>
    </row>
    <row r="673" spans="1:2" x14ac:dyDescent="0.25">
      <c r="A673" s="27" t="s">
        <v>2324</v>
      </c>
      <c r="B673" s="28" t="s">
        <v>2142</v>
      </c>
    </row>
    <row r="674" spans="1:2" x14ac:dyDescent="0.25">
      <c r="A674" s="14" t="s">
        <v>1989</v>
      </c>
      <c r="B674" s="14" t="s">
        <v>2142</v>
      </c>
    </row>
    <row r="675" spans="1:2" x14ac:dyDescent="0.25">
      <c r="A675" s="27" t="s">
        <v>2625</v>
      </c>
      <c r="B675" s="27" t="s">
        <v>2142</v>
      </c>
    </row>
    <row r="676" spans="1:2" x14ac:dyDescent="0.25">
      <c r="A676" s="29" t="s">
        <v>2440</v>
      </c>
      <c r="B676" s="29" t="s">
        <v>2010</v>
      </c>
    </row>
    <row r="677" spans="1:2" x14ac:dyDescent="0.25">
      <c r="A677" s="29" t="s">
        <v>2447</v>
      </c>
      <c r="B677" s="29" t="s">
        <v>2139</v>
      </c>
    </row>
    <row r="678" spans="1:2" x14ac:dyDescent="0.25">
      <c r="A678" s="14" t="s">
        <v>2071</v>
      </c>
      <c r="B678" s="14" t="s">
        <v>2010</v>
      </c>
    </row>
    <row r="679" spans="1:2" x14ac:dyDescent="0.25">
      <c r="A679" s="29" t="s">
        <v>2959</v>
      </c>
      <c r="B679" s="29" t="s">
        <v>2010</v>
      </c>
    </row>
    <row r="680" spans="1:2" x14ac:dyDescent="0.25">
      <c r="A680" s="14" t="s">
        <v>2085</v>
      </c>
      <c r="B680" s="14" t="s">
        <v>2137</v>
      </c>
    </row>
    <row r="681" spans="1:2" x14ac:dyDescent="0.25">
      <c r="A681" s="14" t="s">
        <v>1990</v>
      </c>
      <c r="B681" s="14" t="s">
        <v>2137</v>
      </c>
    </row>
    <row r="682" spans="1:2" x14ac:dyDescent="0.25">
      <c r="A682" s="27" t="s">
        <v>2494</v>
      </c>
      <c r="B682" s="27" t="s">
        <v>2137</v>
      </c>
    </row>
    <row r="683" spans="1:2" x14ac:dyDescent="0.25">
      <c r="A683" s="29" t="s">
        <v>2323</v>
      </c>
      <c r="B683" s="30" t="s">
        <v>2139</v>
      </c>
    </row>
    <row r="684" spans="1:2" x14ac:dyDescent="0.25">
      <c r="A684" s="14" t="s">
        <v>1991</v>
      </c>
      <c r="B684" s="14" t="s">
        <v>2137</v>
      </c>
    </row>
    <row r="685" spans="1:2" x14ac:dyDescent="0.25">
      <c r="A685" s="14" t="s">
        <v>2136</v>
      </c>
      <c r="B685" s="14" t="s">
        <v>2316</v>
      </c>
    </row>
    <row r="686" spans="1:2" x14ac:dyDescent="0.25">
      <c r="A686" s="14" t="s">
        <v>1992</v>
      </c>
      <c r="B686" s="14" t="s">
        <v>2316</v>
      </c>
    </row>
    <row r="687" spans="1:2" x14ac:dyDescent="0.25">
      <c r="A687" s="27" t="s">
        <v>2527</v>
      </c>
      <c r="B687" s="27" t="s">
        <v>2010</v>
      </c>
    </row>
    <row r="688" spans="1:2" x14ac:dyDescent="0.25">
      <c r="A688" s="29" t="s">
        <v>2626</v>
      </c>
      <c r="B688" s="29" t="s">
        <v>2010</v>
      </c>
    </row>
    <row r="689" spans="1:2" x14ac:dyDescent="0.25">
      <c r="A689" s="14" t="s">
        <v>2133</v>
      </c>
      <c r="B689" s="14" t="s">
        <v>2141</v>
      </c>
    </row>
    <row r="690" spans="1:2" x14ac:dyDescent="0.25">
      <c r="A690" s="27" t="s">
        <v>2017</v>
      </c>
      <c r="B690" s="27" t="s">
        <v>2017</v>
      </c>
    </row>
    <row r="691" spans="1:2" x14ac:dyDescent="0.25">
      <c r="A691" s="27" t="s">
        <v>2898</v>
      </c>
      <c r="B691" s="27" t="s">
        <v>2017</v>
      </c>
    </row>
    <row r="692" spans="1:2" x14ac:dyDescent="0.25">
      <c r="A692" s="29" t="s">
        <v>2322</v>
      </c>
      <c r="B692" s="30" t="s">
        <v>2017</v>
      </c>
    </row>
    <row r="693" spans="1:2" x14ac:dyDescent="0.25">
      <c r="A693" s="14" t="s">
        <v>1993</v>
      </c>
      <c r="B693" s="14" t="s">
        <v>2017</v>
      </c>
    </row>
    <row r="694" spans="1:2" x14ac:dyDescent="0.25">
      <c r="A694" s="14" t="s">
        <v>1994</v>
      </c>
      <c r="B694" s="14" t="s">
        <v>2017</v>
      </c>
    </row>
    <row r="695" spans="1:2" x14ac:dyDescent="0.25">
      <c r="A695" s="27" t="s">
        <v>2579</v>
      </c>
      <c r="B695" s="27" t="s">
        <v>2139</v>
      </c>
    </row>
    <row r="696" spans="1:2" x14ac:dyDescent="0.25">
      <c r="A696" s="27" t="s">
        <v>2577</v>
      </c>
      <c r="B696" s="27" t="s">
        <v>2139</v>
      </c>
    </row>
    <row r="697" spans="1:2" x14ac:dyDescent="0.25">
      <c r="A697" s="27" t="s">
        <v>2931</v>
      </c>
      <c r="B697" s="27" t="s">
        <v>2139</v>
      </c>
    </row>
    <row r="698" spans="1:2" x14ac:dyDescent="0.25">
      <c r="A698" s="29" t="s">
        <v>2865</v>
      </c>
      <c r="B698" s="29" t="s">
        <v>2139</v>
      </c>
    </row>
    <row r="699" spans="1:2" x14ac:dyDescent="0.25">
      <c r="A699" s="29" t="s">
        <v>2647</v>
      </c>
      <c r="B699" s="29" t="s">
        <v>2139</v>
      </c>
    </row>
    <row r="700" spans="1:2" x14ac:dyDescent="0.25">
      <c r="A700" s="29" t="s">
        <v>2469</v>
      </c>
      <c r="B700" s="29" t="s">
        <v>2142</v>
      </c>
    </row>
    <row r="701" spans="1:2" x14ac:dyDescent="0.25">
      <c r="A701" s="29" t="s">
        <v>2648</v>
      </c>
      <c r="B701" s="29" t="s">
        <v>2017</v>
      </c>
    </row>
    <row r="702" spans="1:2" x14ac:dyDescent="0.25">
      <c r="A702" s="14" t="s">
        <v>2110</v>
      </c>
      <c r="B702" s="14" t="s">
        <v>2017</v>
      </c>
    </row>
    <row r="703" spans="1:2" x14ac:dyDescent="0.25">
      <c r="A703" s="29" t="s">
        <v>2444</v>
      </c>
      <c r="B703" s="29" t="s">
        <v>2010</v>
      </c>
    </row>
    <row r="704" spans="1:2" x14ac:dyDescent="0.25">
      <c r="A704" s="27" t="s">
        <v>2526</v>
      </c>
      <c r="B704" s="27" t="s">
        <v>2010</v>
      </c>
    </row>
    <row r="705" spans="1:2" x14ac:dyDescent="0.25">
      <c r="A705" s="27" t="s">
        <v>2510</v>
      </c>
      <c r="B705" s="27" t="s">
        <v>2139</v>
      </c>
    </row>
    <row r="706" spans="1:2" x14ac:dyDescent="0.25">
      <c r="A706" s="29" t="s">
        <v>2414</v>
      </c>
      <c r="B706" s="29" t="s">
        <v>2142</v>
      </c>
    </row>
    <row r="707" spans="1:2" x14ac:dyDescent="0.25">
      <c r="A707" s="29" t="s">
        <v>2414</v>
      </c>
      <c r="B707" s="29" t="s">
        <v>2142</v>
      </c>
    </row>
    <row r="708" spans="1:2" x14ac:dyDescent="0.25">
      <c r="A708" s="14" t="s">
        <v>1995</v>
      </c>
      <c r="B708" s="14" t="s">
        <v>2142</v>
      </c>
    </row>
    <row r="709" spans="1:2" x14ac:dyDescent="0.25">
      <c r="A709" s="29" t="s">
        <v>2078</v>
      </c>
      <c r="B709" s="29" t="s">
        <v>2138</v>
      </c>
    </row>
    <row r="710" spans="1:2" x14ac:dyDescent="0.25">
      <c r="A710" s="14" t="s">
        <v>1996</v>
      </c>
      <c r="B710" s="14" t="s">
        <v>2138</v>
      </c>
    </row>
    <row r="711" spans="1:2" x14ac:dyDescent="0.25">
      <c r="A711" s="14" t="s">
        <v>1997</v>
      </c>
      <c r="B711" s="14" t="s">
        <v>2138</v>
      </c>
    </row>
    <row r="712" spans="1:2" x14ac:dyDescent="0.25">
      <c r="A712" s="29" t="s">
        <v>2321</v>
      </c>
      <c r="B712" s="30" t="s">
        <v>2138</v>
      </c>
    </row>
    <row r="713" spans="1:2" x14ac:dyDescent="0.25">
      <c r="A713" s="14" t="s">
        <v>1998</v>
      </c>
      <c r="B713" s="14" t="s">
        <v>2138</v>
      </c>
    </row>
    <row r="714" spans="1:2" x14ac:dyDescent="0.25">
      <c r="A714" s="29" t="s">
        <v>2320</v>
      </c>
      <c r="B714" s="30" t="s">
        <v>2138</v>
      </c>
    </row>
    <row r="715" spans="1:2" x14ac:dyDescent="0.25">
      <c r="A715" s="14" t="s">
        <v>1999</v>
      </c>
      <c r="B715" s="14" t="s">
        <v>2138</v>
      </c>
    </row>
    <row r="716" spans="1:2" x14ac:dyDescent="0.25">
      <c r="A716" s="29" t="s">
        <v>2661</v>
      </c>
      <c r="B716" s="29" t="s">
        <v>2138</v>
      </c>
    </row>
    <row r="717" spans="1:2" x14ac:dyDescent="0.25">
      <c r="A717" s="29" t="s">
        <v>3117</v>
      </c>
      <c r="B717" s="29" t="s">
        <v>2010</v>
      </c>
    </row>
    <row r="718" spans="1:2" x14ac:dyDescent="0.25">
      <c r="A718" s="27" t="s">
        <v>3118</v>
      </c>
      <c r="B718" s="27" t="s">
        <v>2010</v>
      </c>
    </row>
    <row r="719" spans="1:2" x14ac:dyDescent="0.25">
      <c r="A719" s="29" t="s">
        <v>3119</v>
      </c>
      <c r="B719" s="29" t="s">
        <v>2010</v>
      </c>
    </row>
    <row r="720" spans="1:2" x14ac:dyDescent="0.25">
      <c r="A720" s="29" t="s">
        <v>3120</v>
      </c>
      <c r="B720" s="29" t="s">
        <v>2010</v>
      </c>
    </row>
    <row r="721" spans="1:2" x14ac:dyDescent="0.25">
      <c r="A721" s="29" t="s">
        <v>2574</v>
      </c>
      <c r="B721" s="29" t="s">
        <v>2010</v>
      </c>
    </row>
    <row r="722" spans="1:2" x14ac:dyDescent="0.25">
      <c r="A722" s="29" t="s">
        <v>2553</v>
      </c>
      <c r="B722" s="29" t="s">
        <v>2137</v>
      </c>
    </row>
    <row r="723" spans="1:2" x14ac:dyDescent="0.25">
      <c r="A723" s="27" t="s">
        <v>2420</v>
      </c>
      <c r="B723" s="27" t="s">
        <v>2142</v>
      </c>
    </row>
    <row r="724" spans="1:2" x14ac:dyDescent="0.25">
      <c r="A724" s="27" t="s">
        <v>2319</v>
      </c>
      <c r="B724" s="28" t="s">
        <v>2142</v>
      </c>
    </row>
    <row r="725" spans="1:2" x14ac:dyDescent="0.25">
      <c r="A725" s="29" t="s">
        <v>2318</v>
      </c>
      <c r="B725" s="30" t="s">
        <v>2010</v>
      </c>
    </row>
    <row r="726" spans="1:2" x14ac:dyDescent="0.25">
      <c r="A726" s="29" t="s">
        <v>2627</v>
      </c>
      <c r="B726" s="29" t="s">
        <v>2141</v>
      </c>
    </row>
    <row r="727" spans="1:2" x14ac:dyDescent="0.25">
      <c r="A727" s="29" t="s">
        <v>2317</v>
      </c>
      <c r="B727" s="30" t="s">
        <v>2141</v>
      </c>
    </row>
    <row r="728" spans="1:2" x14ac:dyDescent="0.25">
      <c r="A728" s="14" t="s">
        <v>2114</v>
      </c>
      <c r="B728" s="14" t="s">
        <v>2141</v>
      </c>
    </row>
    <row r="729" spans="1:2" x14ac:dyDescent="0.25">
      <c r="A729" s="29" t="s">
        <v>2411</v>
      </c>
      <c r="B729" s="29" t="s">
        <v>2141</v>
      </c>
    </row>
    <row r="730" spans="1:2" x14ac:dyDescent="0.25">
      <c r="A730" s="29" t="s">
        <v>2299</v>
      </c>
      <c r="B730" s="30" t="s">
        <v>2316</v>
      </c>
    </row>
    <row r="731" spans="1:2" x14ac:dyDescent="0.25">
      <c r="A731" s="29" t="s">
        <v>2570</v>
      </c>
      <c r="B731" s="29" t="s">
        <v>2139</v>
      </c>
    </row>
    <row r="732" spans="1:2" x14ac:dyDescent="0.25">
      <c r="A732" s="14" t="s">
        <v>2082</v>
      </c>
      <c r="B732" s="14" t="s">
        <v>2141</v>
      </c>
    </row>
    <row r="733" spans="1:2" x14ac:dyDescent="0.25">
      <c r="A733" s="29" t="s">
        <v>2573</v>
      </c>
      <c r="B733" s="29" t="s">
        <v>2141</v>
      </c>
    </row>
    <row r="734" spans="1:2" x14ac:dyDescent="0.25">
      <c r="A734" s="29" t="s">
        <v>2520</v>
      </c>
      <c r="B734" s="29" t="s">
        <v>2141</v>
      </c>
    </row>
    <row r="735" spans="1:2" x14ac:dyDescent="0.25">
      <c r="A735" s="29" t="s">
        <v>2520</v>
      </c>
      <c r="B735" s="29" t="s">
        <v>2141</v>
      </c>
    </row>
    <row r="736" spans="1:2" x14ac:dyDescent="0.25">
      <c r="A736" s="27" t="s">
        <v>3121</v>
      </c>
      <c r="B736" s="27" t="s">
        <v>2010</v>
      </c>
    </row>
    <row r="737" spans="1:2" x14ac:dyDescent="0.25">
      <c r="A737" s="27" t="s">
        <v>2628</v>
      </c>
      <c r="B737" s="27" t="s">
        <v>2139</v>
      </c>
    </row>
    <row r="738" spans="1:2" x14ac:dyDescent="0.25">
      <c r="A738" s="14" t="s">
        <v>2117</v>
      </c>
      <c r="B738" s="14" t="s">
        <v>2140</v>
      </c>
    </row>
    <row r="739" spans="1:2" x14ac:dyDescent="0.25">
      <c r="A739" s="14" t="s">
        <v>2000</v>
      </c>
      <c r="B739" s="14" t="s">
        <v>2140</v>
      </c>
    </row>
    <row r="740" spans="1:2" x14ac:dyDescent="0.25">
      <c r="A740" s="29" t="s">
        <v>2315</v>
      </c>
      <c r="B740" s="30" t="s">
        <v>2140</v>
      </c>
    </row>
    <row r="741" spans="1:2" x14ac:dyDescent="0.25">
      <c r="A741" s="29" t="s">
        <v>2314</v>
      </c>
      <c r="B741" s="30" t="s">
        <v>2140</v>
      </c>
    </row>
    <row r="742" spans="1:2" x14ac:dyDescent="0.25">
      <c r="A742" s="14" t="s">
        <v>2001</v>
      </c>
      <c r="B742" s="14" t="s">
        <v>2140</v>
      </c>
    </row>
    <row r="743" spans="1:2" x14ac:dyDescent="0.25">
      <c r="A743" s="14" t="s">
        <v>2002</v>
      </c>
      <c r="B743" s="14" t="s">
        <v>2140</v>
      </c>
    </row>
    <row r="744" spans="1:2" x14ac:dyDescent="0.25">
      <c r="A744" s="29" t="s">
        <v>2662</v>
      </c>
      <c r="B744" s="29" t="s">
        <v>2140</v>
      </c>
    </row>
    <row r="745" spans="1:2" x14ac:dyDescent="0.25">
      <c r="A745" s="29" t="s">
        <v>2629</v>
      </c>
      <c r="B745" s="29" t="s">
        <v>2140</v>
      </c>
    </row>
    <row r="746" spans="1:2" x14ac:dyDescent="0.25">
      <c r="A746" s="29" t="s">
        <v>2630</v>
      </c>
      <c r="B746" s="29" t="s">
        <v>2140</v>
      </c>
    </row>
    <row r="747" spans="1:2" x14ac:dyDescent="0.25">
      <c r="A747" s="29" t="s">
        <v>2404</v>
      </c>
      <c r="B747" s="29" t="s">
        <v>2140</v>
      </c>
    </row>
    <row r="748" spans="1:2" x14ac:dyDescent="0.25">
      <c r="A748" s="14" t="s">
        <v>2003</v>
      </c>
      <c r="B748" s="14" t="s">
        <v>2140</v>
      </c>
    </row>
    <row r="749" spans="1:2" x14ac:dyDescent="0.25">
      <c r="A749" s="29" t="s">
        <v>2405</v>
      </c>
      <c r="B749" s="29" t="s">
        <v>2140</v>
      </c>
    </row>
    <row r="750" spans="1:2" x14ac:dyDescent="0.25">
      <c r="A750" s="29" t="s">
        <v>2313</v>
      </c>
      <c r="B750" s="30" t="s">
        <v>2142</v>
      </c>
    </row>
    <row r="751" spans="1:2" x14ac:dyDescent="0.25">
      <c r="A751" s="29" t="s">
        <v>2663</v>
      </c>
      <c r="B751" s="29" t="s">
        <v>2142</v>
      </c>
    </row>
    <row r="752" spans="1:2" x14ac:dyDescent="0.25">
      <c r="A752" s="29" t="s">
        <v>2438</v>
      </c>
      <c r="B752" s="29" t="s">
        <v>2010</v>
      </c>
    </row>
    <row r="753" spans="1:2" x14ac:dyDescent="0.25">
      <c r="A753" s="29" t="s">
        <v>3122</v>
      </c>
      <c r="B753" s="29" t="s">
        <v>2140</v>
      </c>
    </row>
    <row r="754" spans="1:2" x14ac:dyDescent="0.25">
      <c r="A754" s="29" t="s">
        <v>2812</v>
      </c>
      <c r="B754" s="29" t="s">
        <v>2140</v>
      </c>
    </row>
    <row r="755" spans="1:2" x14ac:dyDescent="0.25">
      <c r="A755" s="14" t="s">
        <v>2004</v>
      </c>
      <c r="B755" s="14" t="s">
        <v>2143</v>
      </c>
    </row>
    <row r="756" spans="1:2" x14ac:dyDescent="0.25">
      <c r="A756" s="14" t="s">
        <v>2005</v>
      </c>
      <c r="B756" s="14" t="s">
        <v>2140</v>
      </c>
    </row>
    <row r="757" spans="1:2" x14ac:dyDescent="0.25">
      <c r="A757" s="14" t="s">
        <v>2145</v>
      </c>
      <c r="B757" s="14" t="s">
        <v>2146</v>
      </c>
    </row>
    <row r="758" spans="1:2" x14ac:dyDescent="0.25">
      <c r="A758" s="29" t="s">
        <v>2664</v>
      </c>
      <c r="B758" s="29" t="s">
        <v>2139</v>
      </c>
    </row>
    <row r="759" spans="1:2" x14ac:dyDescent="0.25">
      <c r="A759" s="29" t="s">
        <v>2631</v>
      </c>
      <c r="B759" s="29" t="s">
        <v>2139</v>
      </c>
    </row>
    <row r="760" spans="1:2" x14ac:dyDescent="0.25">
      <c r="A760" s="29" t="s">
        <v>2632</v>
      </c>
      <c r="B760" s="29" t="s">
        <v>2139</v>
      </c>
    </row>
    <row r="761" spans="1:2" x14ac:dyDescent="0.25">
      <c r="A761" s="29" t="s">
        <v>2529</v>
      </c>
      <c r="B761" s="29" t="s">
        <v>2139</v>
      </c>
    </row>
    <row r="762" spans="1:2" x14ac:dyDescent="0.25">
      <c r="A762" s="29" t="s">
        <v>2312</v>
      </c>
      <c r="B762" s="30" t="s">
        <v>2139</v>
      </c>
    </row>
    <row r="763" spans="1:2" x14ac:dyDescent="0.25">
      <c r="A763" s="14" t="s">
        <v>2006</v>
      </c>
      <c r="B763" s="14" t="s">
        <v>2139</v>
      </c>
    </row>
    <row r="764" spans="1:2" x14ac:dyDescent="0.25">
      <c r="A764" s="29" t="s">
        <v>2511</v>
      </c>
      <c r="B764" s="29" t="s">
        <v>2139</v>
      </c>
    </row>
    <row r="765" spans="1:2" x14ac:dyDescent="0.25">
      <c r="A765" s="29" t="s">
        <v>2515</v>
      </c>
      <c r="B765" s="29" t="s">
        <v>2139</v>
      </c>
    </row>
    <row r="766" spans="1:2" x14ac:dyDescent="0.25">
      <c r="A766" s="29" t="s">
        <v>2311</v>
      </c>
      <c r="B766" s="30" t="s">
        <v>2010</v>
      </c>
    </row>
    <row r="767" spans="1:2" x14ac:dyDescent="0.25">
      <c r="A767" s="29" t="s">
        <v>2406</v>
      </c>
      <c r="B767" s="29" t="s">
        <v>2010</v>
      </c>
    </row>
    <row r="768" spans="1:2" x14ac:dyDescent="0.25">
      <c r="A768" s="29" t="s">
        <v>2665</v>
      </c>
      <c r="B768" s="29" t="s">
        <v>2139</v>
      </c>
    </row>
    <row r="769" spans="1:2" x14ac:dyDescent="0.25">
      <c r="A769" s="29" t="s">
        <v>2506</v>
      </c>
      <c r="B769" s="29" t="s">
        <v>2010</v>
      </c>
    </row>
    <row r="770" spans="1:2" x14ac:dyDescent="0.25">
      <c r="A770" s="29" t="s">
        <v>2524</v>
      </c>
      <c r="B770" s="29" t="s">
        <v>2139</v>
      </c>
    </row>
  </sheetData>
  <autoFilter ref="A1:B770" xr:uid="{00000000-0009-0000-0000-000003000000}">
    <sortState ref="A2:B770">
      <sortCondition ref="A2:A770"/>
    </sortState>
  </autoFilter>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
  <dimension ref="A1:B2109"/>
  <sheetViews>
    <sheetView topLeftCell="A7" workbookViewId="0">
      <selection activeCell="E11" sqref="E11"/>
    </sheetView>
  </sheetViews>
  <sheetFormatPr baseColWidth="10" defaultRowHeight="15" x14ac:dyDescent="0.25"/>
  <cols>
    <col min="1" max="1" width="45.7109375" customWidth="1"/>
    <col min="2" max="2" width="42" customWidth="1"/>
  </cols>
  <sheetData>
    <row r="1" spans="1:2" x14ac:dyDescent="0.25">
      <c r="A1" s="4" t="s">
        <v>0</v>
      </c>
      <c r="B1" s="4" t="s">
        <v>1</v>
      </c>
    </row>
    <row r="2" spans="1:2" x14ac:dyDescent="0.25">
      <c r="A2" s="5" t="s">
        <v>2</v>
      </c>
      <c r="B2" s="5" t="s">
        <v>2</v>
      </c>
    </row>
    <row r="3" spans="1:2" x14ac:dyDescent="0.25">
      <c r="A3" s="5" t="s">
        <v>3</v>
      </c>
      <c r="B3" s="5" t="s">
        <v>3</v>
      </c>
    </row>
    <row r="4" spans="1:2" x14ac:dyDescent="0.25">
      <c r="A4" s="5" t="s">
        <v>4</v>
      </c>
      <c r="B4" s="5" t="s">
        <v>4</v>
      </c>
    </row>
    <row r="5" spans="1:2" x14ac:dyDescent="0.25">
      <c r="A5" s="5" t="s">
        <v>5</v>
      </c>
      <c r="B5" s="5" t="s">
        <v>5</v>
      </c>
    </row>
    <row r="6" spans="1:2" x14ac:dyDescent="0.25">
      <c r="A6" s="5" t="s">
        <v>6</v>
      </c>
      <c r="B6" s="5" t="s">
        <v>6</v>
      </c>
    </row>
    <row r="7" spans="1:2" x14ac:dyDescent="0.25">
      <c r="A7" s="5" t="s">
        <v>7</v>
      </c>
      <c r="B7" s="5" t="s">
        <v>7</v>
      </c>
    </row>
    <row r="8" spans="1:2" x14ac:dyDescent="0.25">
      <c r="A8" s="5" t="s">
        <v>8</v>
      </c>
      <c r="B8" s="5" t="s">
        <v>8</v>
      </c>
    </row>
    <row r="9" spans="1:2" x14ac:dyDescent="0.25">
      <c r="A9" s="5" t="s">
        <v>9</v>
      </c>
      <c r="B9" s="5" t="s">
        <v>9</v>
      </c>
    </row>
    <row r="10" spans="1:2" x14ac:dyDescent="0.25">
      <c r="A10" s="5" t="s">
        <v>10</v>
      </c>
      <c r="B10" s="5" t="s">
        <v>10</v>
      </c>
    </row>
    <row r="11" spans="1:2" x14ac:dyDescent="0.25">
      <c r="A11" s="5" t="s">
        <v>11</v>
      </c>
      <c r="B11" s="5" t="s">
        <v>11</v>
      </c>
    </row>
    <row r="12" spans="1:2" x14ac:dyDescent="0.25">
      <c r="A12" s="5" t="s">
        <v>12</v>
      </c>
      <c r="B12" s="5" t="s">
        <v>12</v>
      </c>
    </row>
    <row r="13" spans="1:2" x14ac:dyDescent="0.25">
      <c r="A13" s="5" t="s">
        <v>13</v>
      </c>
      <c r="B13" s="5" t="s">
        <v>13</v>
      </c>
    </row>
    <row r="14" spans="1:2" x14ac:dyDescent="0.25">
      <c r="A14" s="5" t="s">
        <v>14</v>
      </c>
      <c r="B14" s="5" t="s">
        <v>14</v>
      </c>
    </row>
    <row r="15" spans="1:2" x14ac:dyDescent="0.25">
      <c r="A15" s="5" t="s">
        <v>15</v>
      </c>
      <c r="B15" s="5" t="s">
        <v>15</v>
      </c>
    </row>
    <row r="16" spans="1:2" x14ac:dyDescent="0.25">
      <c r="A16" s="5" t="s">
        <v>16</v>
      </c>
      <c r="B16" s="5" t="s">
        <v>16</v>
      </c>
    </row>
    <row r="17" spans="1:2" x14ac:dyDescent="0.25">
      <c r="A17" s="5" t="s">
        <v>17</v>
      </c>
      <c r="B17" s="5" t="s">
        <v>17</v>
      </c>
    </row>
    <row r="18" spans="1:2" x14ac:dyDescent="0.25">
      <c r="A18" s="5" t="s">
        <v>18</v>
      </c>
      <c r="B18" s="5" t="s">
        <v>18</v>
      </c>
    </row>
    <row r="19" spans="1:2" x14ac:dyDescent="0.25">
      <c r="A19" s="5" t="s">
        <v>19</v>
      </c>
      <c r="B19" s="5" t="s">
        <v>19</v>
      </c>
    </row>
    <row r="20" spans="1:2" x14ac:dyDescent="0.25">
      <c r="A20" s="5" t="s">
        <v>20</v>
      </c>
      <c r="B20" s="5" t="s">
        <v>21</v>
      </c>
    </row>
    <row r="21" spans="1:2" x14ac:dyDescent="0.25">
      <c r="A21" s="5" t="s">
        <v>22</v>
      </c>
      <c r="B21" s="5" t="s">
        <v>21</v>
      </c>
    </row>
    <row r="22" spans="1:2" x14ac:dyDescent="0.25">
      <c r="A22" s="5" t="s">
        <v>23</v>
      </c>
      <c r="B22" s="5" t="s">
        <v>21</v>
      </c>
    </row>
    <row r="23" spans="1:2" x14ac:dyDescent="0.25">
      <c r="A23" s="5" t="s">
        <v>24</v>
      </c>
      <c r="B23" s="5" t="s">
        <v>24</v>
      </c>
    </row>
    <row r="24" spans="1:2" x14ac:dyDescent="0.25">
      <c r="A24" s="5" t="s">
        <v>25</v>
      </c>
      <c r="B24" s="5" t="s">
        <v>25</v>
      </c>
    </row>
    <row r="25" spans="1:2" x14ac:dyDescent="0.25">
      <c r="A25" s="5" t="s">
        <v>26</v>
      </c>
      <c r="B25" s="5" t="s">
        <v>26</v>
      </c>
    </row>
    <row r="26" spans="1:2" x14ac:dyDescent="0.25">
      <c r="A26" s="5" t="s">
        <v>27</v>
      </c>
      <c r="B26" s="5" t="s">
        <v>27</v>
      </c>
    </row>
    <row r="27" spans="1:2" x14ac:dyDescent="0.25">
      <c r="A27" s="5" t="s">
        <v>28</v>
      </c>
      <c r="B27" s="5" t="s">
        <v>28</v>
      </c>
    </row>
    <row r="28" spans="1:2" x14ac:dyDescent="0.25">
      <c r="A28" s="5" t="s">
        <v>29</v>
      </c>
      <c r="B28" s="5" t="s">
        <v>29</v>
      </c>
    </row>
    <row r="29" spans="1:2" x14ac:dyDescent="0.25">
      <c r="A29" s="5" t="s">
        <v>30</v>
      </c>
      <c r="B29" s="5" t="s">
        <v>30</v>
      </c>
    </row>
    <row r="30" spans="1:2" x14ac:dyDescent="0.25">
      <c r="A30" s="5" t="s">
        <v>2673</v>
      </c>
      <c r="B30" s="5" t="s">
        <v>2673</v>
      </c>
    </row>
    <row r="31" spans="1:2" x14ac:dyDescent="0.25">
      <c r="A31" s="5" t="s">
        <v>31</v>
      </c>
      <c r="B31" s="5" t="s">
        <v>31</v>
      </c>
    </row>
    <row r="32" spans="1:2" x14ac:dyDescent="0.25">
      <c r="A32" s="5" t="s">
        <v>32</v>
      </c>
      <c r="B32" s="5" t="s">
        <v>32</v>
      </c>
    </row>
    <row r="33" spans="1:2" x14ac:dyDescent="0.25">
      <c r="A33" s="5" t="s">
        <v>33</v>
      </c>
      <c r="B33" s="5" t="s">
        <v>33</v>
      </c>
    </row>
    <row r="34" spans="1:2" x14ac:dyDescent="0.25">
      <c r="A34" s="5" t="s">
        <v>34</v>
      </c>
      <c r="B34" s="5" t="s">
        <v>34</v>
      </c>
    </row>
    <row r="35" spans="1:2" x14ac:dyDescent="0.25">
      <c r="A35" s="5" t="s">
        <v>35</v>
      </c>
      <c r="B35" s="5" t="s">
        <v>35</v>
      </c>
    </row>
    <row r="36" spans="1:2" x14ac:dyDescent="0.25">
      <c r="A36" s="5" t="s">
        <v>36</v>
      </c>
      <c r="B36" s="5" t="s">
        <v>36</v>
      </c>
    </row>
    <row r="37" spans="1:2" x14ac:dyDescent="0.25">
      <c r="A37" s="5" t="s">
        <v>37</v>
      </c>
      <c r="B37" s="5" t="s">
        <v>37</v>
      </c>
    </row>
    <row r="38" spans="1:2" x14ac:dyDescent="0.25">
      <c r="A38" s="5" t="s">
        <v>37</v>
      </c>
      <c r="B38" s="5" t="s">
        <v>37</v>
      </c>
    </row>
    <row r="39" spans="1:2" x14ac:dyDescent="0.25">
      <c r="A39" s="5" t="s">
        <v>38</v>
      </c>
      <c r="B39" s="5" t="s">
        <v>38</v>
      </c>
    </row>
    <row r="40" spans="1:2" x14ac:dyDescent="0.25">
      <c r="A40" s="5" t="s">
        <v>39</v>
      </c>
      <c r="B40" s="5" t="s">
        <v>39</v>
      </c>
    </row>
    <row r="41" spans="1:2" x14ac:dyDescent="0.25">
      <c r="A41" s="5" t="s">
        <v>40</v>
      </c>
      <c r="B41" s="5" t="s">
        <v>2274</v>
      </c>
    </row>
    <row r="42" spans="1:2" x14ac:dyDescent="0.25">
      <c r="A42" s="5" t="s">
        <v>41</v>
      </c>
      <c r="B42" s="5" t="s">
        <v>2274</v>
      </c>
    </row>
    <row r="43" spans="1:2" x14ac:dyDescent="0.25">
      <c r="A43" s="5" t="s">
        <v>42</v>
      </c>
      <c r="B43" s="5" t="s">
        <v>42</v>
      </c>
    </row>
    <row r="44" spans="1:2" x14ac:dyDescent="0.25">
      <c r="A44" s="5" t="s">
        <v>43</v>
      </c>
      <c r="B44" s="5" t="s">
        <v>43</v>
      </c>
    </row>
    <row r="45" spans="1:2" x14ac:dyDescent="0.25">
      <c r="A45" s="5" t="s">
        <v>44</v>
      </c>
      <c r="B45" s="5" t="s">
        <v>44</v>
      </c>
    </row>
    <row r="46" spans="1:2" x14ac:dyDescent="0.25">
      <c r="A46" s="5" t="s">
        <v>2674</v>
      </c>
      <c r="B46" s="5" t="s">
        <v>2674</v>
      </c>
    </row>
    <row r="47" spans="1:2" x14ac:dyDescent="0.25">
      <c r="A47" s="5" t="s">
        <v>2675</v>
      </c>
      <c r="B47" s="5" t="s">
        <v>2675</v>
      </c>
    </row>
    <row r="48" spans="1:2" x14ac:dyDescent="0.25">
      <c r="A48" s="5" t="s">
        <v>45</v>
      </c>
      <c r="B48" s="5" t="s">
        <v>45</v>
      </c>
    </row>
    <row r="49" spans="1:2" x14ac:dyDescent="0.25">
      <c r="A49" s="5" t="s">
        <v>46</v>
      </c>
      <c r="B49" s="5" t="s">
        <v>46</v>
      </c>
    </row>
    <row r="50" spans="1:2" x14ac:dyDescent="0.25">
      <c r="A50" s="5" t="s">
        <v>47</v>
      </c>
      <c r="B50" s="5" t="s">
        <v>47</v>
      </c>
    </row>
    <row r="51" spans="1:2" x14ac:dyDescent="0.25">
      <c r="A51" s="5" t="s">
        <v>48</v>
      </c>
      <c r="B51" s="5" t="s">
        <v>48</v>
      </c>
    </row>
    <row r="52" spans="1:2" x14ac:dyDescent="0.25">
      <c r="A52" s="5" t="s">
        <v>49</v>
      </c>
      <c r="B52" s="5" t="s">
        <v>49</v>
      </c>
    </row>
    <row r="53" spans="1:2" ht="30" x14ac:dyDescent="0.25">
      <c r="A53" s="5" t="s">
        <v>2805</v>
      </c>
      <c r="B53" s="5" t="s">
        <v>2805</v>
      </c>
    </row>
    <row r="54" spans="1:2" x14ac:dyDescent="0.25">
      <c r="A54" s="5" t="s">
        <v>50</v>
      </c>
      <c r="B54" s="5" t="s">
        <v>50</v>
      </c>
    </row>
    <row r="55" spans="1:2" x14ac:dyDescent="0.25">
      <c r="A55" s="5" t="s">
        <v>51</v>
      </c>
      <c r="B55" s="5" t="s">
        <v>51</v>
      </c>
    </row>
    <row r="56" spans="1:2" x14ac:dyDescent="0.25">
      <c r="A56" s="5" t="s">
        <v>52</v>
      </c>
      <c r="B56" s="5" t="s">
        <v>52</v>
      </c>
    </row>
    <row r="57" spans="1:2" x14ac:dyDescent="0.25">
      <c r="A57" s="5" t="s">
        <v>53</v>
      </c>
      <c r="B57" s="5" t="s">
        <v>53</v>
      </c>
    </row>
    <row r="58" spans="1:2" x14ac:dyDescent="0.25">
      <c r="A58" s="5" t="s">
        <v>54</v>
      </c>
      <c r="B58" s="5" t="s">
        <v>54</v>
      </c>
    </row>
    <row r="59" spans="1:2" x14ac:dyDescent="0.25">
      <c r="A59" s="5" t="s">
        <v>55</v>
      </c>
      <c r="B59" s="5" t="s">
        <v>55</v>
      </c>
    </row>
    <row r="60" spans="1:2" x14ac:dyDescent="0.25">
      <c r="A60" s="5" t="s">
        <v>56</v>
      </c>
      <c r="B60" s="5" t="s">
        <v>56</v>
      </c>
    </row>
    <row r="61" spans="1:2" ht="30" x14ac:dyDescent="0.25">
      <c r="A61" s="5" t="s">
        <v>57</v>
      </c>
      <c r="B61" s="5" t="s">
        <v>57</v>
      </c>
    </row>
    <row r="62" spans="1:2" x14ac:dyDescent="0.25">
      <c r="A62" s="5" t="s">
        <v>58</v>
      </c>
      <c r="B62" s="5" t="s">
        <v>58</v>
      </c>
    </row>
    <row r="63" spans="1:2" x14ac:dyDescent="0.25">
      <c r="A63" s="5" t="s">
        <v>59</v>
      </c>
      <c r="B63" s="5" t="s">
        <v>59</v>
      </c>
    </row>
    <row r="64" spans="1:2" x14ac:dyDescent="0.25">
      <c r="A64" s="5" t="s">
        <v>60</v>
      </c>
      <c r="B64" s="5" t="s">
        <v>60</v>
      </c>
    </row>
    <row r="65" spans="1:2" x14ac:dyDescent="0.25">
      <c r="A65" s="5" t="s">
        <v>61</v>
      </c>
      <c r="B65" s="5" t="s">
        <v>61</v>
      </c>
    </row>
    <row r="66" spans="1:2" x14ac:dyDescent="0.25">
      <c r="A66" s="5" t="s">
        <v>2676</v>
      </c>
      <c r="B66" s="5" t="s">
        <v>2676</v>
      </c>
    </row>
    <row r="67" spans="1:2" x14ac:dyDescent="0.25">
      <c r="A67" s="5" t="s">
        <v>62</v>
      </c>
      <c r="B67" s="5" t="s">
        <v>62</v>
      </c>
    </row>
    <row r="68" spans="1:2" x14ac:dyDescent="0.25">
      <c r="A68" s="5" t="s">
        <v>63</v>
      </c>
      <c r="B68" s="5" t="s">
        <v>63</v>
      </c>
    </row>
    <row r="69" spans="1:2" x14ac:dyDescent="0.25">
      <c r="A69" s="5" t="s">
        <v>64</v>
      </c>
      <c r="B69" s="5" t="s">
        <v>64</v>
      </c>
    </row>
    <row r="70" spans="1:2" x14ac:dyDescent="0.25">
      <c r="A70" s="5" t="s">
        <v>65</v>
      </c>
      <c r="B70" s="5" t="s">
        <v>65</v>
      </c>
    </row>
    <row r="71" spans="1:2" x14ac:dyDescent="0.25">
      <c r="A71" s="5" t="s">
        <v>2801</v>
      </c>
      <c r="B71" s="5" t="s">
        <v>2801</v>
      </c>
    </row>
    <row r="72" spans="1:2" x14ac:dyDescent="0.25">
      <c r="A72" s="5" t="s">
        <v>66</v>
      </c>
      <c r="B72" s="5" t="s">
        <v>66</v>
      </c>
    </row>
    <row r="73" spans="1:2" x14ac:dyDescent="0.25">
      <c r="A73" s="5" t="s">
        <v>67</v>
      </c>
      <c r="B73" s="5" t="s">
        <v>67</v>
      </c>
    </row>
    <row r="74" spans="1:2" x14ac:dyDescent="0.25">
      <c r="A74" s="5" t="s">
        <v>68</v>
      </c>
      <c r="B74" s="5" t="s">
        <v>68</v>
      </c>
    </row>
    <row r="75" spans="1:2" x14ac:dyDescent="0.25">
      <c r="A75" s="5" t="s">
        <v>2806</v>
      </c>
      <c r="B75" s="5" t="s">
        <v>2806</v>
      </c>
    </row>
    <row r="76" spans="1:2" ht="30" x14ac:dyDescent="0.25">
      <c r="A76" s="5" t="s">
        <v>69</v>
      </c>
      <c r="B76" s="5" t="s">
        <v>69</v>
      </c>
    </row>
    <row r="77" spans="1:2" ht="30" x14ac:dyDescent="0.25">
      <c r="A77" s="5" t="s">
        <v>69</v>
      </c>
      <c r="B77" s="5" t="s">
        <v>69</v>
      </c>
    </row>
    <row r="78" spans="1:2" x14ac:dyDescent="0.25">
      <c r="A78" s="5" t="s">
        <v>70</v>
      </c>
      <c r="B78" s="5" t="s">
        <v>70</v>
      </c>
    </row>
    <row r="79" spans="1:2" x14ac:dyDescent="0.25">
      <c r="A79" s="5" t="s">
        <v>71</v>
      </c>
      <c r="B79" s="5" t="s">
        <v>71</v>
      </c>
    </row>
    <row r="80" spans="1:2" x14ac:dyDescent="0.25">
      <c r="A80" s="5" t="s">
        <v>72</v>
      </c>
      <c r="B80" s="5" t="s">
        <v>72</v>
      </c>
    </row>
    <row r="81" spans="1:2" x14ac:dyDescent="0.25">
      <c r="A81" s="5" t="s">
        <v>73</v>
      </c>
      <c r="B81" s="5" t="s">
        <v>73</v>
      </c>
    </row>
    <row r="82" spans="1:2" ht="30" x14ac:dyDescent="0.25">
      <c r="A82" s="5" t="s">
        <v>74</v>
      </c>
      <c r="B82" s="5" t="s">
        <v>74</v>
      </c>
    </row>
    <row r="83" spans="1:2" x14ac:dyDescent="0.25">
      <c r="A83" s="5" t="s">
        <v>75</v>
      </c>
      <c r="B83" s="5" t="s">
        <v>75</v>
      </c>
    </row>
    <row r="84" spans="1:2" x14ac:dyDescent="0.25">
      <c r="A84" s="5" t="s">
        <v>76</v>
      </c>
      <c r="B84" s="5" t="s">
        <v>76</v>
      </c>
    </row>
    <row r="85" spans="1:2" x14ac:dyDescent="0.25">
      <c r="A85" s="5" t="s">
        <v>77</v>
      </c>
      <c r="B85" s="5" t="s">
        <v>77</v>
      </c>
    </row>
    <row r="86" spans="1:2" x14ac:dyDescent="0.25">
      <c r="A86" s="5" t="s">
        <v>78</v>
      </c>
      <c r="B86" s="5" t="s">
        <v>78</v>
      </c>
    </row>
    <row r="87" spans="1:2" x14ac:dyDescent="0.25">
      <c r="A87" s="5" t="s">
        <v>79</v>
      </c>
      <c r="B87" s="5" t="s">
        <v>79</v>
      </c>
    </row>
    <row r="88" spans="1:2" x14ac:dyDescent="0.25">
      <c r="A88" s="5" t="s">
        <v>80</v>
      </c>
      <c r="B88" s="5" t="s">
        <v>80</v>
      </c>
    </row>
    <row r="89" spans="1:2" x14ac:dyDescent="0.25">
      <c r="A89" s="5" t="s">
        <v>2677</v>
      </c>
      <c r="B89" s="5" t="s">
        <v>2677</v>
      </c>
    </row>
    <row r="90" spans="1:2" x14ac:dyDescent="0.25">
      <c r="A90" s="5" t="s">
        <v>81</v>
      </c>
      <c r="B90" s="5" t="s">
        <v>81</v>
      </c>
    </row>
    <row r="91" spans="1:2" x14ac:dyDescent="0.25">
      <c r="A91" s="5" t="s">
        <v>82</v>
      </c>
      <c r="B91" s="5" t="s">
        <v>82</v>
      </c>
    </row>
    <row r="92" spans="1:2" x14ac:dyDescent="0.25">
      <c r="A92" s="5" t="s">
        <v>83</v>
      </c>
      <c r="B92" s="5" t="s">
        <v>83</v>
      </c>
    </row>
    <row r="93" spans="1:2" x14ac:dyDescent="0.25">
      <c r="A93" s="5" t="s">
        <v>84</v>
      </c>
      <c r="B93" s="5" t="s">
        <v>84</v>
      </c>
    </row>
    <row r="94" spans="1:2" x14ac:dyDescent="0.25">
      <c r="A94" s="5" t="s">
        <v>85</v>
      </c>
      <c r="B94" s="5" t="s">
        <v>85</v>
      </c>
    </row>
    <row r="95" spans="1:2" x14ac:dyDescent="0.25">
      <c r="A95" s="5" t="s">
        <v>86</v>
      </c>
      <c r="B95" s="5" t="s">
        <v>86</v>
      </c>
    </row>
    <row r="96" spans="1:2" x14ac:dyDescent="0.25">
      <c r="A96" s="5" t="s">
        <v>87</v>
      </c>
      <c r="B96" s="5" t="s">
        <v>87</v>
      </c>
    </row>
    <row r="97" spans="1:2" x14ac:dyDescent="0.25">
      <c r="A97" s="5" t="s">
        <v>88</v>
      </c>
      <c r="B97" s="5" t="s">
        <v>88</v>
      </c>
    </row>
    <row r="98" spans="1:2" x14ac:dyDescent="0.25">
      <c r="A98" s="5" t="s">
        <v>89</v>
      </c>
      <c r="B98" s="5" t="s">
        <v>89</v>
      </c>
    </row>
    <row r="99" spans="1:2" x14ac:dyDescent="0.25">
      <c r="A99" s="5" t="s">
        <v>90</v>
      </c>
      <c r="B99" s="5" t="s">
        <v>90</v>
      </c>
    </row>
    <row r="100" spans="1:2" x14ac:dyDescent="0.25">
      <c r="A100" s="5" t="s">
        <v>91</v>
      </c>
      <c r="B100" s="5" t="s">
        <v>91</v>
      </c>
    </row>
    <row r="101" spans="1:2" x14ac:dyDescent="0.25">
      <c r="A101" s="5" t="s">
        <v>92</v>
      </c>
      <c r="B101" s="5" t="s">
        <v>92</v>
      </c>
    </row>
    <row r="102" spans="1:2" x14ac:dyDescent="0.25">
      <c r="A102" s="5" t="s">
        <v>93</v>
      </c>
      <c r="B102" s="5" t="s">
        <v>93</v>
      </c>
    </row>
    <row r="103" spans="1:2" x14ac:dyDescent="0.25">
      <c r="A103" s="5" t="s">
        <v>94</v>
      </c>
      <c r="B103" s="5" t="s">
        <v>94</v>
      </c>
    </row>
    <row r="104" spans="1:2" x14ac:dyDescent="0.25">
      <c r="A104" s="5" t="s">
        <v>95</v>
      </c>
      <c r="B104" s="5" t="s">
        <v>95</v>
      </c>
    </row>
    <row r="105" spans="1:2" x14ac:dyDescent="0.25">
      <c r="A105" s="5" t="s">
        <v>96</v>
      </c>
      <c r="B105" s="5" t="s">
        <v>96</v>
      </c>
    </row>
    <row r="106" spans="1:2" x14ac:dyDescent="0.25">
      <c r="A106" s="5" t="s">
        <v>97</v>
      </c>
      <c r="B106" s="5" t="s">
        <v>97</v>
      </c>
    </row>
    <row r="107" spans="1:2" x14ac:dyDescent="0.25">
      <c r="A107" s="5" t="s">
        <v>98</v>
      </c>
      <c r="B107" s="5" t="s">
        <v>98</v>
      </c>
    </row>
    <row r="108" spans="1:2" x14ac:dyDescent="0.25">
      <c r="A108" s="5" t="s">
        <v>98</v>
      </c>
      <c r="B108" s="5" t="s">
        <v>98</v>
      </c>
    </row>
    <row r="109" spans="1:2" x14ac:dyDescent="0.25">
      <c r="A109" s="5" t="s">
        <v>99</v>
      </c>
      <c r="B109" s="5" t="s">
        <v>99</v>
      </c>
    </row>
    <row r="110" spans="1:2" x14ac:dyDescent="0.25">
      <c r="A110" s="5" t="s">
        <v>99</v>
      </c>
      <c r="B110" s="5" t="s">
        <v>99</v>
      </c>
    </row>
    <row r="111" spans="1:2" x14ac:dyDescent="0.25">
      <c r="A111" s="5" t="s">
        <v>100</v>
      </c>
      <c r="B111" s="5" t="s">
        <v>100</v>
      </c>
    </row>
    <row r="112" spans="1:2" x14ac:dyDescent="0.25">
      <c r="A112" s="5" t="s">
        <v>2802</v>
      </c>
      <c r="B112" s="5" t="s">
        <v>2802</v>
      </c>
    </row>
    <row r="113" spans="1:2" x14ac:dyDescent="0.25">
      <c r="A113" s="5" t="s">
        <v>101</v>
      </c>
      <c r="B113" s="5" t="s">
        <v>101</v>
      </c>
    </row>
    <row r="114" spans="1:2" x14ac:dyDescent="0.25">
      <c r="A114" s="5" t="s">
        <v>102</v>
      </c>
      <c r="B114" s="5" t="s">
        <v>102</v>
      </c>
    </row>
    <row r="115" spans="1:2" x14ac:dyDescent="0.25">
      <c r="A115" s="5" t="s">
        <v>103</v>
      </c>
      <c r="B115" s="5" t="s">
        <v>103</v>
      </c>
    </row>
    <row r="116" spans="1:2" x14ac:dyDescent="0.25">
      <c r="A116" s="5" t="s">
        <v>104</v>
      </c>
      <c r="B116" s="5" t="s">
        <v>104</v>
      </c>
    </row>
    <row r="117" spans="1:2" x14ac:dyDescent="0.25">
      <c r="A117" s="5" t="s">
        <v>2678</v>
      </c>
      <c r="B117" s="5" t="s">
        <v>2678</v>
      </c>
    </row>
    <row r="118" spans="1:2" x14ac:dyDescent="0.25">
      <c r="A118" s="5" t="s">
        <v>105</v>
      </c>
      <c r="B118" s="5" t="s">
        <v>105</v>
      </c>
    </row>
    <row r="119" spans="1:2" x14ac:dyDescent="0.25">
      <c r="A119" s="5" t="s">
        <v>106</v>
      </c>
      <c r="B119" s="5" t="s">
        <v>106</v>
      </c>
    </row>
    <row r="120" spans="1:2" x14ac:dyDescent="0.25">
      <c r="A120" s="5" t="s">
        <v>107</v>
      </c>
      <c r="B120" s="5" t="s">
        <v>107</v>
      </c>
    </row>
    <row r="121" spans="1:2" x14ac:dyDescent="0.25">
      <c r="A121" s="5" t="s">
        <v>108</v>
      </c>
      <c r="B121" s="5" t="s">
        <v>108</v>
      </c>
    </row>
    <row r="122" spans="1:2" x14ac:dyDescent="0.25">
      <c r="A122" s="5" t="s">
        <v>109</v>
      </c>
      <c r="B122" s="5" t="s">
        <v>109</v>
      </c>
    </row>
    <row r="123" spans="1:2" x14ac:dyDescent="0.25">
      <c r="A123" s="5" t="s">
        <v>110</v>
      </c>
      <c r="B123" s="5" t="s">
        <v>110</v>
      </c>
    </row>
    <row r="124" spans="1:2" x14ac:dyDescent="0.25">
      <c r="A124" s="5" t="s">
        <v>111</v>
      </c>
      <c r="B124" s="5" t="s">
        <v>111</v>
      </c>
    </row>
    <row r="125" spans="1:2" x14ac:dyDescent="0.25">
      <c r="A125" s="5" t="s">
        <v>112</v>
      </c>
      <c r="B125" s="5" t="s">
        <v>112</v>
      </c>
    </row>
    <row r="126" spans="1:2" x14ac:dyDescent="0.25">
      <c r="A126" s="5" t="s">
        <v>113</v>
      </c>
      <c r="B126" s="5" t="s">
        <v>113</v>
      </c>
    </row>
    <row r="127" spans="1:2" x14ac:dyDescent="0.25">
      <c r="A127" s="5" t="s">
        <v>114</v>
      </c>
      <c r="B127" s="5" t="s">
        <v>114</v>
      </c>
    </row>
    <row r="128" spans="1:2" x14ac:dyDescent="0.25">
      <c r="A128" s="5" t="s">
        <v>115</v>
      </c>
      <c r="B128" s="5" t="s">
        <v>115</v>
      </c>
    </row>
    <row r="129" spans="1:2" x14ac:dyDescent="0.25">
      <c r="A129" s="5" t="s">
        <v>116</v>
      </c>
      <c r="B129" s="5" t="s">
        <v>116</v>
      </c>
    </row>
    <row r="130" spans="1:2" x14ac:dyDescent="0.25">
      <c r="A130" s="5" t="s">
        <v>117</v>
      </c>
      <c r="B130" s="5" t="s">
        <v>117</v>
      </c>
    </row>
    <row r="131" spans="1:2" x14ac:dyDescent="0.25">
      <c r="A131" s="5" t="s">
        <v>2679</v>
      </c>
      <c r="B131" s="5" t="s">
        <v>2679</v>
      </c>
    </row>
    <row r="132" spans="1:2" ht="30" x14ac:dyDescent="0.25">
      <c r="A132" s="5" t="s">
        <v>118</v>
      </c>
      <c r="B132" s="5" t="s">
        <v>118</v>
      </c>
    </row>
    <row r="133" spans="1:2" x14ac:dyDescent="0.25">
      <c r="A133" s="5" t="s">
        <v>119</v>
      </c>
      <c r="B133" s="5" t="s">
        <v>119</v>
      </c>
    </row>
    <row r="134" spans="1:2" x14ac:dyDescent="0.25">
      <c r="A134" s="5" t="s">
        <v>120</v>
      </c>
      <c r="B134" s="5" t="s">
        <v>120</v>
      </c>
    </row>
    <row r="135" spans="1:2" x14ac:dyDescent="0.25">
      <c r="A135" s="5" t="s">
        <v>121</v>
      </c>
      <c r="B135" s="5" t="s">
        <v>122</v>
      </c>
    </row>
    <row r="136" spans="1:2" x14ac:dyDescent="0.25">
      <c r="A136" s="5" t="s">
        <v>123</v>
      </c>
      <c r="B136" s="5" t="s">
        <v>123</v>
      </c>
    </row>
    <row r="137" spans="1:2" x14ac:dyDescent="0.25">
      <c r="A137" s="5" t="s">
        <v>124</v>
      </c>
      <c r="B137" s="5" t="s">
        <v>124</v>
      </c>
    </row>
    <row r="138" spans="1:2" x14ac:dyDescent="0.25">
      <c r="A138" s="5" t="s">
        <v>125</v>
      </c>
      <c r="B138" s="5" t="s">
        <v>125</v>
      </c>
    </row>
    <row r="139" spans="1:2" x14ac:dyDescent="0.25">
      <c r="A139" s="5" t="s">
        <v>126</v>
      </c>
      <c r="B139" s="5" t="s">
        <v>126</v>
      </c>
    </row>
    <row r="140" spans="1:2" x14ac:dyDescent="0.25">
      <c r="A140" s="5" t="s">
        <v>127</v>
      </c>
      <c r="B140" s="5" t="s">
        <v>127</v>
      </c>
    </row>
    <row r="141" spans="1:2" x14ac:dyDescent="0.25">
      <c r="A141" s="5" t="s">
        <v>128</v>
      </c>
      <c r="B141" s="5" t="s">
        <v>128</v>
      </c>
    </row>
    <row r="142" spans="1:2" x14ac:dyDescent="0.25">
      <c r="A142" s="5" t="s">
        <v>129</v>
      </c>
      <c r="B142" s="5" t="s">
        <v>129</v>
      </c>
    </row>
    <row r="143" spans="1:2" x14ac:dyDescent="0.25">
      <c r="A143" s="5" t="s">
        <v>130</v>
      </c>
      <c r="B143" s="5" t="s">
        <v>130</v>
      </c>
    </row>
    <row r="144" spans="1:2" x14ac:dyDescent="0.25">
      <c r="A144" s="5" t="s">
        <v>131</v>
      </c>
      <c r="B144" s="5" t="s">
        <v>131</v>
      </c>
    </row>
    <row r="145" spans="1:2" x14ac:dyDescent="0.25">
      <c r="A145" s="5" t="s">
        <v>132</v>
      </c>
      <c r="B145" s="5" t="s">
        <v>132</v>
      </c>
    </row>
    <row r="146" spans="1:2" x14ac:dyDescent="0.25">
      <c r="A146" s="5" t="s">
        <v>133</v>
      </c>
      <c r="B146" s="5" t="s">
        <v>133</v>
      </c>
    </row>
    <row r="147" spans="1:2" x14ac:dyDescent="0.25">
      <c r="A147" s="5" t="s">
        <v>134</v>
      </c>
      <c r="B147" s="5" t="s">
        <v>134</v>
      </c>
    </row>
    <row r="148" spans="1:2" x14ac:dyDescent="0.25">
      <c r="A148" s="5" t="s">
        <v>135</v>
      </c>
      <c r="B148" s="5" t="s">
        <v>135</v>
      </c>
    </row>
    <row r="149" spans="1:2" x14ac:dyDescent="0.25">
      <c r="A149" s="5" t="s">
        <v>136</v>
      </c>
      <c r="B149" s="5" t="s">
        <v>136</v>
      </c>
    </row>
    <row r="150" spans="1:2" x14ac:dyDescent="0.25">
      <c r="A150" s="5" t="s">
        <v>137</v>
      </c>
      <c r="B150" s="5" t="s">
        <v>137</v>
      </c>
    </row>
    <row r="151" spans="1:2" x14ac:dyDescent="0.25">
      <c r="A151" s="5" t="s">
        <v>138</v>
      </c>
      <c r="B151" s="5" t="s">
        <v>138</v>
      </c>
    </row>
    <row r="152" spans="1:2" x14ac:dyDescent="0.25">
      <c r="A152" s="5" t="s">
        <v>139</v>
      </c>
      <c r="B152" s="5" t="s">
        <v>139</v>
      </c>
    </row>
    <row r="153" spans="1:2" x14ac:dyDescent="0.25">
      <c r="A153" s="5" t="s">
        <v>140</v>
      </c>
      <c r="B153" s="5" t="s">
        <v>140</v>
      </c>
    </row>
    <row r="154" spans="1:2" x14ac:dyDescent="0.25">
      <c r="A154" s="5" t="s">
        <v>141</v>
      </c>
      <c r="B154" s="5" t="s">
        <v>141</v>
      </c>
    </row>
    <row r="155" spans="1:2" x14ac:dyDescent="0.25">
      <c r="A155" s="5" t="s">
        <v>142</v>
      </c>
      <c r="B155" s="5" t="s">
        <v>142</v>
      </c>
    </row>
    <row r="156" spans="1:2" x14ac:dyDescent="0.25">
      <c r="A156" s="5" t="s">
        <v>143</v>
      </c>
      <c r="B156" s="5" t="s">
        <v>143</v>
      </c>
    </row>
    <row r="157" spans="1:2" x14ac:dyDescent="0.25">
      <c r="A157" s="5" t="s">
        <v>144</v>
      </c>
      <c r="B157" s="5" t="s">
        <v>144</v>
      </c>
    </row>
    <row r="158" spans="1:2" x14ac:dyDescent="0.25">
      <c r="A158" s="5" t="s">
        <v>145</v>
      </c>
      <c r="B158" s="5" t="s">
        <v>145</v>
      </c>
    </row>
    <row r="159" spans="1:2" x14ac:dyDescent="0.25">
      <c r="A159" s="5" t="s">
        <v>146</v>
      </c>
      <c r="B159" s="5" t="s">
        <v>146</v>
      </c>
    </row>
    <row r="160" spans="1:2" x14ac:dyDescent="0.25">
      <c r="A160" s="5" t="s">
        <v>147</v>
      </c>
      <c r="B160" s="5" t="s">
        <v>147</v>
      </c>
    </row>
    <row r="161" spans="1:2" x14ac:dyDescent="0.25">
      <c r="A161" s="5" t="s">
        <v>148</v>
      </c>
      <c r="B161" s="5" t="s">
        <v>148</v>
      </c>
    </row>
    <row r="162" spans="1:2" x14ac:dyDescent="0.25">
      <c r="A162" s="5" t="s">
        <v>149</v>
      </c>
      <c r="B162" s="5" t="s">
        <v>149</v>
      </c>
    </row>
    <row r="163" spans="1:2" x14ac:dyDescent="0.25">
      <c r="A163" s="5" t="s">
        <v>150</v>
      </c>
      <c r="B163" s="5" t="s">
        <v>150</v>
      </c>
    </row>
    <row r="164" spans="1:2" x14ac:dyDescent="0.25">
      <c r="A164" s="5" t="s">
        <v>151</v>
      </c>
      <c r="B164" s="5" t="s">
        <v>151</v>
      </c>
    </row>
    <row r="165" spans="1:2" x14ac:dyDescent="0.25">
      <c r="A165" s="5" t="s">
        <v>152</v>
      </c>
      <c r="B165" s="5" t="s">
        <v>152</v>
      </c>
    </row>
    <row r="166" spans="1:2" x14ac:dyDescent="0.25">
      <c r="A166" s="5" t="s">
        <v>153</v>
      </c>
      <c r="B166" s="5" t="s">
        <v>153</v>
      </c>
    </row>
    <row r="167" spans="1:2" x14ac:dyDescent="0.25">
      <c r="A167" s="5" t="s">
        <v>154</v>
      </c>
      <c r="B167" s="5" t="s">
        <v>154</v>
      </c>
    </row>
    <row r="168" spans="1:2" x14ac:dyDescent="0.25">
      <c r="A168" s="5" t="s">
        <v>155</v>
      </c>
      <c r="B168" s="5" t="s">
        <v>155</v>
      </c>
    </row>
    <row r="169" spans="1:2" x14ac:dyDescent="0.25">
      <c r="A169" s="5" t="s">
        <v>156</v>
      </c>
      <c r="B169" s="5" t="s">
        <v>156</v>
      </c>
    </row>
    <row r="170" spans="1:2" x14ac:dyDescent="0.25">
      <c r="A170" s="5" t="s">
        <v>157</v>
      </c>
      <c r="B170" s="5" t="s">
        <v>157</v>
      </c>
    </row>
    <row r="171" spans="1:2" x14ac:dyDescent="0.25">
      <c r="A171" s="5" t="s">
        <v>158</v>
      </c>
      <c r="B171" s="5" t="s">
        <v>158</v>
      </c>
    </row>
    <row r="172" spans="1:2" x14ac:dyDescent="0.25">
      <c r="A172" s="5" t="s">
        <v>159</v>
      </c>
      <c r="B172" s="5" t="s">
        <v>159</v>
      </c>
    </row>
    <row r="173" spans="1:2" x14ac:dyDescent="0.25">
      <c r="A173" s="5" t="s">
        <v>160</v>
      </c>
      <c r="B173" s="5" t="s">
        <v>160</v>
      </c>
    </row>
    <row r="174" spans="1:2" x14ac:dyDescent="0.25">
      <c r="A174" s="5" t="s">
        <v>161</v>
      </c>
      <c r="B174" s="5" t="s">
        <v>161</v>
      </c>
    </row>
    <row r="175" spans="1:2" x14ac:dyDescent="0.25">
      <c r="A175" s="5" t="s">
        <v>162</v>
      </c>
      <c r="B175" s="5" t="s">
        <v>162</v>
      </c>
    </row>
    <row r="176" spans="1:2" x14ac:dyDescent="0.25">
      <c r="A176" s="5" t="s">
        <v>163</v>
      </c>
      <c r="B176" s="5" t="s">
        <v>163</v>
      </c>
    </row>
    <row r="177" spans="1:2" x14ac:dyDescent="0.25">
      <c r="A177" s="5" t="s">
        <v>164</v>
      </c>
      <c r="B177" s="5" t="s">
        <v>164</v>
      </c>
    </row>
    <row r="178" spans="1:2" x14ac:dyDescent="0.25">
      <c r="A178" s="5" t="s">
        <v>165</v>
      </c>
      <c r="B178" s="5" t="s">
        <v>165</v>
      </c>
    </row>
    <row r="179" spans="1:2" x14ac:dyDescent="0.25">
      <c r="A179" s="5" t="s">
        <v>2680</v>
      </c>
      <c r="B179" s="5" t="s">
        <v>2680</v>
      </c>
    </row>
    <row r="180" spans="1:2" x14ac:dyDescent="0.25">
      <c r="A180" s="5" t="s">
        <v>166</v>
      </c>
      <c r="B180" s="5" t="s">
        <v>166</v>
      </c>
    </row>
    <row r="181" spans="1:2" x14ac:dyDescent="0.25">
      <c r="A181" s="5" t="s">
        <v>167</v>
      </c>
      <c r="B181" s="5" t="s">
        <v>167</v>
      </c>
    </row>
    <row r="182" spans="1:2" x14ac:dyDescent="0.25">
      <c r="A182" s="5" t="s">
        <v>168</v>
      </c>
      <c r="B182" s="5" t="s">
        <v>168</v>
      </c>
    </row>
    <row r="183" spans="1:2" x14ac:dyDescent="0.25">
      <c r="A183" s="5" t="s">
        <v>169</v>
      </c>
      <c r="B183" s="5" t="s">
        <v>169</v>
      </c>
    </row>
    <row r="184" spans="1:2" x14ac:dyDescent="0.25">
      <c r="A184" s="5" t="s">
        <v>170</v>
      </c>
      <c r="B184" s="5" t="s">
        <v>170</v>
      </c>
    </row>
    <row r="185" spans="1:2" x14ac:dyDescent="0.25">
      <c r="A185" s="5" t="s">
        <v>171</v>
      </c>
      <c r="B185" s="5" t="s">
        <v>171</v>
      </c>
    </row>
    <row r="186" spans="1:2" x14ac:dyDescent="0.25">
      <c r="A186" s="5" t="s">
        <v>172</v>
      </c>
      <c r="B186" s="5" t="s">
        <v>172</v>
      </c>
    </row>
    <row r="187" spans="1:2" x14ac:dyDescent="0.25">
      <c r="A187" s="5" t="s">
        <v>173</v>
      </c>
      <c r="B187" s="5" t="s">
        <v>173</v>
      </c>
    </row>
    <row r="188" spans="1:2" ht="30" x14ac:dyDescent="0.25">
      <c r="A188" s="5" t="s">
        <v>174</v>
      </c>
      <c r="B188" s="5" t="s">
        <v>174</v>
      </c>
    </row>
    <row r="189" spans="1:2" ht="30" x14ac:dyDescent="0.25">
      <c r="A189" s="5" t="s">
        <v>174</v>
      </c>
      <c r="B189" s="5" t="s">
        <v>174</v>
      </c>
    </row>
    <row r="190" spans="1:2" ht="60" x14ac:dyDescent="0.25">
      <c r="A190" s="5" t="s">
        <v>2803</v>
      </c>
      <c r="B190" s="5" t="s">
        <v>2803</v>
      </c>
    </row>
    <row r="191" spans="1:2" ht="60" x14ac:dyDescent="0.25">
      <c r="A191" s="5" t="s">
        <v>2803</v>
      </c>
      <c r="B191" s="5" t="s">
        <v>2803</v>
      </c>
    </row>
    <row r="192" spans="1:2" x14ac:dyDescent="0.25">
      <c r="A192" s="5" t="s">
        <v>175</v>
      </c>
      <c r="B192" s="5" t="s">
        <v>175</v>
      </c>
    </row>
    <row r="193" spans="1:2" x14ac:dyDescent="0.25">
      <c r="A193" s="5" t="s">
        <v>176</v>
      </c>
      <c r="B193" s="5" t="s">
        <v>176</v>
      </c>
    </row>
    <row r="194" spans="1:2" x14ac:dyDescent="0.25">
      <c r="A194" s="5" t="s">
        <v>177</v>
      </c>
      <c r="B194" s="5" t="s">
        <v>177</v>
      </c>
    </row>
    <row r="195" spans="1:2" x14ac:dyDescent="0.25">
      <c r="A195" s="5" t="s">
        <v>178</v>
      </c>
      <c r="B195" s="5" t="s">
        <v>178</v>
      </c>
    </row>
    <row r="196" spans="1:2" x14ac:dyDescent="0.25">
      <c r="A196" s="5" t="s">
        <v>179</v>
      </c>
      <c r="B196" s="5" t="s">
        <v>179</v>
      </c>
    </row>
    <row r="197" spans="1:2" x14ac:dyDescent="0.25">
      <c r="A197" s="5" t="s">
        <v>180</v>
      </c>
      <c r="B197" s="5" t="s">
        <v>180</v>
      </c>
    </row>
    <row r="198" spans="1:2" x14ac:dyDescent="0.25">
      <c r="A198" s="5" t="s">
        <v>181</v>
      </c>
      <c r="B198" s="5" t="s">
        <v>181</v>
      </c>
    </row>
    <row r="199" spans="1:2" x14ac:dyDescent="0.25">
      <c r="A199" s="5" t="s">
        <v>182</v>
      </c>
      <c r="B199" s="5" t="s">
        <v>182</v>
      </c>
    </row>
    <row r="200" spans="1:2" x14ac:dyDescent="0.25">
      <c r="A200" s="5" t="s">
        <v>183</v>
      </c>
      <c r="B200" s="5" t="s">
        <v>183</v>
      </c>
    </row>
    <row r="201" spans="1:2" ht="30" x14ac:dyDescent="0.25">
      <c r="A201" s="5" t="s">
        <v>184</v>
      </c>
      <c r="B201" s="5" t="s">
        <v>184</v>
      </c>
    </row>
    <row r="202" spans="1:2" x14ac:dyDescent="0.25">
      <c r="A202" s="5" t="s">
        <v>185</v>
      </c>
      <c r="B202" s="5" t="s">
        <v>2532</v>
      </c>
    </row>
    <row r="203" spans="1:2" x14ac:dyDescent="0.25">
      <c r="A203" s="5" t="s">
        <v>186</v>
      </c>
      <c r="B203" s="5" t="s">
        <v>186</v>
      </c>
    </row>
    <row r="204" spans="1:2" x14ac:dyDescent="0.25">
      <c r="A204" s="5" t="s">
        <v>187</v>
      </c>
      <c r="B204" s="5" t="s">
        <v>187</v>
      </c>
    </row>
    <row r="205" spans="1:2" x14ac:dyDescent="0.25">
      <c r="A205" s="5" t="s">
        <v>188</v>
      </c>
      <c r="B205" s="5" t="s">
        <v>188</v>
      </c>
    </row>
    <row r="206" spans="1:2" x14ac:dyDescent="0.25">
      <c r="A206" s="5" t="s">
        <v>189</v>
      </c>
      <c r="B206" s="5" t="s">
        <v>189</v>
      </c>
    </row>
    <row r="207" spans="1:2" x14ac:dyDescent="0.25">
      <c r="A207" s="5" t="s">
        <v>190</v>
      </c>
      <c r="B207" s="5" t="s">
        <v>190</v>
      </c>
    </row>
    <row r="208" spans="1:2" x14ac:dyDescent="0.25">
      <c r="A208" s="5" t="s">
        <v>191</v>
      </c>
      <c r="B208" s="5" t="s">
        <v>191</v>
      </c>
    </row>
    <row r="209" spans="1:2" x14ac:dyDescent="0.25">
      <c r="A209" s="5" t="s">
        <v>192</v>
      </c>
      <c r="B209" s="5" t="s">
        <v>192</v>
      </c>
    </row>
    <row r="210" spans="1:2" x14ac:dyDescent="0.25">
      <c r="A210" s="5" t="s">
        <v>193</v>
      </c>
      <c r="B210" s="5" t="s">
        <v>193</v>
      </c>
    </row>
    <row r="211" spans="1:2" x14ac:dyDescent="0.25">
      <c r="A211" s="5" t="s">
        <v>194</v>
      </c>
      <c r="B211" s="5" t="s">
        <v>194</v>
      </c>
    </row>
    <row r="212" spans="1:2" x14ac:dyDescent="0.25">
      <c r="A212" s="5" t="s">
        <v>195</v>
      </c>
      <c r="B212" s="5" t="s">
        <v>195</v>
      </c>
    </row>
    <row r="213" spans="1:2" x14ac:dyDescent="0.25">
      <c r="A213" s="5" t="s">
        <v>196</v>
      </c>
      <c r="B213" s="5" t="s">
        <v>196</v>
      </c>
    </row>
    <row r="214" spans="1:2" x14ac:dyDescent="0.25">
      <c r="A214" s="5" t="s">
        <v>197</v>
      </c>
      <c r="B214" s="5" t="s">
        <v>197</v>
      </c>
    </row>
    <row r="215" spans="1:2" x14ac:dyDescent="0.25">
      <c r="A215" s="5" t="s">
        <v>198</v>
      </c>
      <c r="B215" s="5" t="s">
        <v>198</v>
      </c>
    </row>
    <row r="216" spans="1:2" x14ac:dyDescent="0.25">
      <c r="A216" s="5" t="s">
        <v>199</v>
      </c>
      <c r="B216" s="5" t="s">
        <v>199</v>
      </c>
    </row>
    <row r="217" spans="1:2" x14ac:dyDescent="0.25">
      <c r="A217" s="5" t="s">
        <v>200</v>
      </c>
      <c r="B217" s="5" t="s">
        <v>200</v>
      </c>
    </row>
    <row r="218" spans="1:2" x14ac:dyDescent="0.25">
      <c r="A218" s="5" t="s">
        <v>201</v>
      </c>
      <c r="B218" s="5" t="s">
        <v>201</v>
      </c>
    </row>
    <row r="219" spans="1:2" x14ac:dyDescent="0.25">
      <c r="A219" s="5" t="s">
        <v>2681</v>
      </c>
      <c r="B219" s="5" t="s">
        <v>2681</v>
      </c>
    </row>
    <row r="220" spans="1:2" x14ac:dyDescent="0.25">
      <c r="A220" s="5" t="s">
        <v>202</v>
      </c>
      <c r="B220" s="5" t="s">
        <v>202</v>
      </c>
    </row>
    <row r="221" spans="1:2" x14ac:dyDescent="0.25">
      <c r="A221" s="5" t="s">
        <v>203</v>
      </c>
      <c r="B221" s="5" t="s">
        <v>203</v>
      </c>
    </row>
    <row r="222" spans="1:2" x14ac:dyDescent="0.25">
      <c r="A222" s="5" t="s">
        <v>204</v>
      </c>
      <c r="B222" s="5" t="s">
        <v>204</v>
      </c>
    </row>
    <row r="223" spans="1:2" x14ac:dyDescent="0.25">
      <c r="A223" s="5" t="s">
        <v>205</v>
      </c>
      <c r="B223" s="5" t="s">
        <v>205</v>
      </c>
    </row>
    <row r="224" spans="1:2" x14ac:dyDescent="0.25">
      <c r="A224" s="5" t="s">
        <v>206</v>
      </c>
      <c r="B224" s="5" t="s">
        <v>206</v>
      </c>
    </row>
    <row r="225" spans="1:2" x14ac:dyDescent="0.25">
      <c r="A225" s="5" t="s">
        <v>207</v>
      </c>
      <c r="B225" s="5" t="s">
        <v>207</v>
      </c>
    </row>
    <row r="226" spans="1:2" x14ac:dyDescent="0.25">
      <c r="A226" s="5" t="s">
        <v>208</v>
      </c>
      <c r="B226" s="5" t="s">
        <v>208</v>
      </c>
    </row>
    <row r="227" spans="1:2" x14ac:dyDescent="0.25">
      <c r="A227" s="5" t="s">
        <v>209</v>
      </c>
      <c r="B227" s="5" t="s">
        <v>209</v>
      </c>
    </row>
    <row r="228" spans="1:2" x14ac:dyDescent="0.25">
      <c r="A228" s="5" t="s">
        <v>210</v>
      </c>
      <c r="B228" s="5" t="s">
        <v>210</v>
      </c>
    </row>
    <row r="229" spans="1:2" x14ac:dyDescent="0.25">
      <c r="A229" s="5" t="s">
        <v>211</v>
      </c>
      <c r="B229" s="5" t="s">
        <v>211</v>
      </c>
    </row>
    <row r="230" spans="1:2" x14ac:dyDescent="0.25">
      <c r="A230" s="5" t="s">
        <v>212</v>
      </c>
      <c r="B230" s="5" t="s">
        <v>212</v>
      </c>
    </row>
    <row r="231" spans="1:2" x14ac:dyDescent="0.25">
      <c r="A231" s="5" t="s">
        <v>213</v>
      </c>
      <c r="B231" s="5" t="s">
        <v>213</v>
      </c>
    </row>
    <row r="232" spans="1:2" x14ac:dyDescent="0.25">
      <c r="A232" s="5" t="s">
        <v>214</v>
      </c>
      <c r="B232" s="5" t="s">
        <v>214</v>
      </c>
    </row>
    <row r="233" spans="1:2" x14ac:dyDescent="0.25">
      <c r="A233" s="5" t="s">
        <v>215</v>
      </c>
      <c r="B233" s="5" t="s">
        <v>215</v>
      </c>
    </row>
    <row r="234" spans="1:2" x14ac:dyDescent="0.25">
      <c r="A234" s="5" t="s">
        <v>216</v>
      </c>
      <c r="B234" s="5" t="s">
        <v>216</v>
      </c>
    </row>
    <row r="235" spans="1:2" x14ac:dyDescent="0.25">
      <c r="A235" s="5" t="s">
        <v>2682</v>
      </c>
      <c r="B235" s="5" t="s">
        <v>2682</v>
      </c>
    </row>
    <row r="236" spans="1:2" x14ac:dyDescent="0.25">
      <c r="A236" s="5" t="s">
        <v>217</v>
      </c>
      <c r="B236" s="5" t="s">
        <v>217</v>
      </c>
    </row>
    <row r="237" spans="1:2" x14ac:dyDescent="0.25">
      <c r="A237" s="5" t="s">
        <v>218</v>
      </c>
      <c r="B237" s="5" t="s">
        <v>218</v>
      </c>
    </row>
    <row r="238" spans="1:2" x14ac:dyDescent="0.25">
      <c r="A238" s="5" t="s">
        <v>219</v>
      </c>
      <c r="B238" s="5" t="s">
        <v>219</v>
      </c>
    </row>
    <row r="239" spans="1:2" x14ac:dyDescent="0.25">
      <c r="A239" s="5" t="s">
        <v>220</v>
      </c>
      <c r="B239" s="5" t="s">
        <v>220</v>
      </c>
    </row>
    <row r="240" spans="1:2" x14ac:dyDescent="0.25">
      <c r="A240" s="5" t="s">
        <v>221</v>
      </c>
      <c r="B240" s="5" t="s">
        <v>221</v>
      </c>
    </row>
    <row r="241" spans="1:2" x14ac:dyDescent="0.25">
      <c r="A241" s="5" t="s">
        <v>222</v>
      </c>
      <c r="B241" s="5" t="s">
        <v>222</v>
      </c>
    </row>
    <row r="242" spans="1:2" x14ac:dyDescent="0.25">
      <c r="A242" s="5" t="s">
        <v>223</v>
      </c>
      <c r="B242" s="5" t="s">
        <v>223</v>
      </c>
    </row>
    <row r="243" spans="1:2" x14ac:dyDescent="0.25">
      <c r="A243" s="5" t="s">
        <v>224</v>
      </c>
      <c r="B243" s="5" t="s">
        <v>224</v>
      </c>
    </row>
    <row r="244" spans="1:2" x14ac:dyDescent="0.25">
      <c r="A244" s="5" t="s">
        <v>224</v>
      </c>
      <c r="B244" s="5" t="s">
        <v>224</v>
      </c>
    </row>
    <row r="245" spans="1:2" x14ac:dyDescent="0.25">
      <c r="A245" s="5" t="s">
        <v>225</v>
      </c>
      <c r="B245" s="5" t="s">
        <v>225</v>
      </c>
    </row>
    <row r="246" spans="1:2" x14ac:dyDescent="0.25">
      <c r="A246" s="5" t="s">
        <v>226</v>
      </c>
      <c r="B246" s="5" t="s">
        <v>226</v>
      </c>
    </row>
    <row r="247" spans="1:2" x14ac:dyDescent="0.25">
      <c r="A247" s="5" t="s">
        <v>227</v>
      </c>
      <c r="B247" s="5" t="s">
        <v>227</v>
      </c>
    </row>
    <row r="248" spans="1:2" x14ac:dyDescent="0.25">
      <c r="A248" s="5" t="s">
        <v>228</v>
      </c>
      <c r="B248" s="5" t="s">
        <v>228</v>
      </c>
    </row>
    <row r="249" spans="1:2" x14ac:dyDescent="0.25">
      <c r="A249" s="5" t="s">
        <v>229</v>
      </c>
      <c r="B249" s="5" t="s">
        <v>229</v>
      </c>
    </row>
    <row r="250" spans="1:2" x14ac:dyDescent="0.25">
      <c r="A250" s="5" t="s">
        <v>230</v>
      </c>
      <c r="B250" s="5" t="s">
        <v>230</v>
      </c>
    </row>
    <row r="251" spans="1:2" x14ac:dyDescent="0.25">
      <c r="A251" s="5" t="s">
        <v>231</v>
      </c>
      <c r="B251" s="5" t="s">
        <v>231</v>
      </c>
    </row>
    <row r="252" spans="1:2" x14ac:dyDescent="0.25">
      <c r="A252" s="5" t="s">
        <v>232</v>
      </c>
      <c r="B252" s="5" t="s">
        <v>232</v>
      </c>
    </row>
    <row r="253" spans="1:2" x14ac:dyDescent="0.25">
      <c r="A253" s="5" t="s">
        <v>233</v>
      </c>
      <c r="B253" s="5" t="s">
        <v>233</v>
      </c>
    </row>
    <row r="254" spans="1:2" x14ac:dyDescent="0.25">
      <c r="A254" s="5" t="s">
        <v>234</v>
      </c>
      <c r="B254" s="5" t="s">
        <v>234</v>
      </c>
    </row>
    <row r="255" spans="1:2" x14ac:dyDescent="0.25">
      <c r="A255" s="5" t="s">
        <v>235</v>
      </c>
      <c r="B255" s="5" t="s">
        <v>235</v>
      </c>
    </row>
    <row r="256" spans="1:2" x14ac:dyDescent="0.25">
      <c r="A256" s="5" t="s">
        <v>236</v>
      </c>
      <c r="B256" s="5" t="s">
        <v>236</v>
      </c>
    </row>
    <row r="257" spans="1:2" x14ac:dyDescent="0.25">
      <c r="A257" s="5" t="s">
        <v>237</v>
      </c>
      <c r="B257" s="5" t="s">
        <v>237</v>
      </c>
    </row>
    <row r="258" spans="1:2" x14ac:dyDescent="0.25">
      <c r="A258" s="5" t="s">
        <v>238</v>
      </c>
      <c r="B258" s="5" t="s">
        <v>238</v>
      </c>
    </row>
    <row r="259" spans="1:2" x14ac:dyDescent="0.25">
      <c r="A259" s="5" t="s">
        <v>238</v>
      </c>
      <c r="B259" s="5" t="s">
        <v>238</v>
      </c>
    </row>
    <row r="260" spans="1:2" x14ac:dyDescent="0.25">
      <c r="A260" s="5" t="s">
        <v>239</v>
      </c>
      <c r="B260" s="5" t="s">
        <v>239</v>
      </c>
    </row>
    <row r="261" spans="1:2" x14ac:dyDescent="0.25">
      <c r="A261" s="5" t="s">
        <v>2683</v>
      </c>
      <c r="B261" s="5" t="s">
        <v>2683</v>
      </c>
    </row>
    <row r="262" spans="1:2" x14ac:dyDescent="0.25">
      <c r="A262" s="5" t="s">
        <v>240</v>
      </c>
      <c r="B262" s="5" t="s">
        <v>240</v>
      </c>
    </row>
    <row r="263" spans="1:2" x14ac:dyDescent="0.25">
      <c r="A263" s="5" t="s">
        <v>241</v>
      </c>
      <c r="B263" s="5" t="s">
        <v>241</v>
      </c>
    </row>
    <row r="264" spans="1:2" x14ac:dyDescent="0.25">
      <c r="A264" s="5" t="s">
        <v>242</v>
      </c>
      <c r="B264" s="5" t="s">
        <v>242</v>
      </c>
    </row>
    <row r="265" spans="1:2" x14ac:dyDescent="0.25">
      <c r="A265" s="5" t="s">
        <v>243</v>
      </c>
      <c r="B265" s="5" t="s">
        <v>243</v>
      </c>
    </row>
    <row r="266" spans="1:2" x14ac:dyDescent="0.25">
      <c r="A266" s="5" t="s">
        <v>244</v>
      </c>
      <c r="B266" s="5" t="s">
        <v>244</v>
      </c>
    </row>
    <row r="267" spans="1:2" x14ac:dyDescent="0.25">
      <c r="A267" s="5" t="s">
        <v>245</v>
      </c>
      <c r="B267" s="5" t="s">
        <v>245</v>
      </c>
    </row>
    <row r="268" spans="1:2" x14ac:dyDescent="0.25">
      <c r="A268" s="5" t="s">
        <v>246</v>
      </c>
      <c r="B268" s="5" t="s">
        <v>246</v>
      </c>
    </row>
    <row r="269" spans="1:2" x14ac:dyDescent="0.25">
      <c r="A269" s="5" t="s">
        <v>247</v>
      </c>
      <c r="B269" s="5" t="s">
        <v>247</v>
      </c>
    </row>
    <row r="270" spans="1:2" x14ac:dyDescent="0.25">
      <c r="A270" s="5" t="s">
        <v>248</v>
      </c>
      <c r="B270" s="5" t="s">
        <v>248</v>
      </c>
    </row>
    <row r="271" spans="1:2" x14ac:dyDescent="0.25">
      <c r="A271" s="5" t="s">
        <v>249</v>
      </c>
      <c r="B271" s="5" t="s">
        <v>249</v>
      </c>
    </row>
    <row r="272" spans="1:2" x14ac:dyDescent="0.25">
      <c r="A272" s="5" t="s">
        <v>250</v>
      </c>
      <c r="B272" s="5" t="s">
        <v>250</v>
      </c>
    </row>
    <row r="273" spans="1:2" x14ac:dyDescent="0.25">
      <c r="A273" s="5" t="s">
        <v>251</v>
      </c>
      <c r="B273" s="5" t="s">
        <v>251</v>
      </c>
    </row>
    <row r="274" spans="1:2" x14ac:dyDescent="0.25">
      <c r="A274" s="5" t="s">
        <v>252</v>
      </c>
      <c r="B274" s="5" t="s">
        <v>252</v>
      </c>
    </row>
    <row r="275" spans="1:2" x14ac:dyDescent="0.25">
      <c r="A275" s="5" t="s">
        <v>253</v>
      </c>
      <c r="B275" s="5" t="s">
        <v>253</v>
      </c>
    </row>
    <row r="276" spans="1:2" x14ac:dyDescent="0.25">
      <c r="A276" s="5" t="s">
        <v>254</v>
      </c>
      <c r="B276" s="5" t="s">
        <v>254</v>
      </c>
    </row>
    <row r="277" spans="1:2" x14ac:dyDescent="0.25">
      <c r="A277" s="5" t="s">
        <v>2684</v>
      </c>
      <c r="B277" s="5" t="s">
        <v>2684</v>
      </c>
    </row>
    <row r="278" spans="1:2" x14ac:dyDescent="0.25">
      <c r="A278" s="5" t="s">
        <v>255</v>
      </c>
      <c r="B278" s="5" t="s">
        <v>255</v>
      </c>
    </row>
    <row r="279" spans="1:2" x14ac:dyDescent="0.25">
      <c r="A279" s="5" t="s">
        <v>256</v>
      </c>
      <c r="B279" s="5" t="s">
        <v>256</v>
      </c>
    </row>
    <row r="280" spans="1:2" x14ac:dyDescent="0.25">
      <c r="A280" s="5" t="s">
        <v>257</v>
      </c>
      <c r="B280" s="5" t="s">
        <v>257</v>
      </c>
    </row>
    <row r="281" spans="1:2" x14ac:dyDescent="0.25">
      <c r="A281" s="5" t="s">
        <v>2685</v>
      </c>
      <c r="B281" s="5" t="s">
        <v>2685</v>
      </c>
    </row>
    <row r="282" spans="1:2" x14ac:dyDescent="0.25">
      <c r="A282" s="5" t="s">
        <v>258</v>
      </c>
      <c r="B282" s="5" t="s">
        <v>258</v>
      </c>
    </row>
    <row r="283" spans="1:2" x14ac:dyDescent="0.25">
      <c r="A283" s="5" t="s">
        <v>259</v>
      </c>
      <c r="B283" s="5" t="s">
        <v>259</v>
      </c>
    </row>
    <row r="284" spans="1:2" x14ac:dyDescent="0.25">
      <c r="A284" s="5" t="s">
        <v>260</v>
      </c>
      <c r="B284" s="5" t="s">
        <v>260</v>
      </c>
    </row>
    <row r="285" spans="1:2" x14ac:dyDescent="0.25">
      <c r="A285" s="5" t="s">
        <v>261</v>
      </c>
      <c r="B285" s="5" t="s">
        <v>261</v>
      </c>
    </row>
    <row r="286" spans="1:2" x14ac:dyDescent="0.25">
      <c r="A286" s="5" t="s">
        <v>262</v>
      </c>
      <c r="B286" s="5" t="s">
        <v>262</v>
      </c>
    </row>
    <row r="287" spans="1:2" x14ac:dyDescent="0.25">
      <c r="A287" s="5" t="s">
        <v>263</v>
      </c>
      <c r="B287" s="5" t="s">
        <v>263</v>
      </c>
    </row>
    <row r="288" spans="1:2" x14ac:dyDescent="0.25">
      <c r="A288" s="5" t="s">
        <v>264</v>
      </c>
      <c r="B288" s="5" t="s">
        <v>264</v>
      </c>
    </row>
    <row r="289" spans="1:2" x14ac:dyDescent="0.25">
      <c r="A289" s="5" t="s">
        <v>264</v>
      </c>
      <c r="B289" s="5" t="s">
        <v>264</v>
      </c>
    </row>
    <row r="290" spans="1:2" x14ac:dyDescent="0.25">
      <c r="A290" s="5" t="s">
        <v>265</v>
      </c>
      <c r="B290" s="5" t="s">
        <v>265</v>
      </c>
    </row>
    <row r="291" spans="1:2" x14ac:dyDescent="0.25">
      <c r="A291" s="5" t="s">
        <v>266</v>
      </c>
      <c r="B291" s="5" t="s">
        <v>266</v>
      </c>
    </row>
    <row r="292" spans="1:2" x14ac:dyDescent="0.25">
      <c r="A292" s="5" t="s">
        <v>267</v>
      </c>
      <c r="B292" s="5" t="s">
        <v>267</v>
      </c>
    </row>
    <row r="293" spans="1:2" x14ac:dyDescent="0.25">
      <c r="A293" s="5" t="s">
        <v>268</v>
      </c>
      <c r="B293" s="5" t="s">
        <v>268</v>
      </c>
    </row>
    <row r="294" spans="1:2" x14ac:dyDescent="0.25">
      <c r="A294" s="5" t="s">
        <v>269</v>
      </c>
      <c r="B294" s="5" t="s">
        <v>269</v>
      </c>
    </row>
    <row r="295" spans="1:2" x14ac:dyDescent="0.25">
      <c r="A295" s="5" t="s">
        <v>270</v>
      </c>
      <c r="B295" s="5" t="s">
        <v>270</v>
      </c>
    </row>
    <row r="296" spans="1:2" x14ac:dyDescent="0.25">
      <c r="A296" s="5" t="s">
        <v>271</v>
      </c>
      <c r="B296" s="5" t="s">
        <v>271</v>
      </c>
    </row>
    <row r="297" spans="1:2" x14ac:dyDescent="0.25">
      <c r="A297" s="5" t="s">
        <v>272</v>
      </c>
      <c r="B297" s="5" t="s">
        <v>272</v>
      </c>
    </row>
    <row r="298" spans="1:2" x14ac:dyDescent="0.25">
      <c r="A298" s="5" t="s">
        <v>273</v>
      </c>
      <c r="B298" s="5" t="s">
        <v>273</v>
      </c>
    </row>
    <row r="299" spans="1:2" x14ac:dyDescent="0.25">
      <c r="A299" s="5" t="s">
        <v>274</v>
      </c>
      <c r="B299" s="5" t="s">
        <v>274</v>
      </c>
    </row>
    <row r="300" spans="1:2" x14ac:dyDescent="0.25">
      <c r="A300" s="5" t="s">
        <v>275</v>
      </c>
      <c r="B300" s="5" t="s">
        <v>275</v>
      </c>
    </row>
    <row r="301" spans="1:2" x14ac:dyDescent="0.25">
      <c r="A301" s="5" t="s">
        <v>276</v>
      </c>
      <c r="B301" s="5" t="s">
        <v>276</v>
      </c>
    </row>
    <row r="302" spans="1:2" x14ac:dyDescent="0.25">
      <c r="A302" s="5" t="s">
        <v>277</v>
      </c>
      <c r="B302" s="5" t="s">
        <v>277</v>
      </c>
    </row>
    <row r="303" spans="1:2" x14ac:dyDescent="0.25">
      <c r="A303" s="5" t="s">
        <v>278</v>
      </c>
      <c r="B303" s="5" t="s">
        <v>278</v>
      </c>
    </row>
    <row r="304" spans="1:2" x14ac:dyDescent="0.25">
      <c r="A304" s="5" t="s">
        <v>279</v>
      </c>
      <c r="B304" s="5" t="s">
        <v>279</v>
      </c>
    </row>
    <row r="305" spans="1:2" x14ac:dyDescent="0.25">
      <c r="A305" s="5" t="s">
        <v>280</v>
      </c>
      <c r="B305" s="5" t="s">
        <v>280</v>
      </c>
    </row>
    <row r="306" spans="1:2" x14ac:dyDescent="0.25">
      <c r="A306" s="5" t="s">
        <v>281</v>
      </c>
      <c r="B306" s="5" t="s">
        <v>281</v>
      </c>
    </row>
    <row r="307" spans="1:2" x14ac:dyDescent="0.25">
      <c r="A307" s="5" t="s">
        <v>282</v>
      </c>
      <c r="B307" s="5" t="s">
        <v>282</v>
      </c>
    </row>
    <row r="308" spans="1:2" x14ac:dyDescent="0.25">
      <c r="A308" s="5" t="s">
        <v>283</v>
      </c>
      <c r="B308" s="5" t="s">
        <v>283</v>
      </c>
    </row>
    <row r="309" spans="1:2" x14ac:dyDescent="0.25">
      <c r="A309" s="5" t="s">
        <v>284</v>
      </c>
      <c r="B309" s="5" t="s">
        <v>284</v>
      </c>
    </row>
    <row r="310" spans="1:2" x14ac:dyDescent="0.25">
      <c r="A310" s="5" t="s">
        <v>285</v>
      </c>
      <c r="B310" s="5" t="s">
        <v>285</v>
      </c>
    </row>
    <row r="311" spans="1:2" x14ac:dyDescent="0.25">
      <c r="A311" s="5" t="s">
        <v>286</v>
      </c>
      <c r="B311" s="5" t="s">
        <v>286</v>
      </c>
    </row>
    <row r="312" spans="1:2" x14ac:dyDescent="0.25">
      <c r="A312" s="5" t="s">
        <v>2686</v>
      </c>
      <c r="B312" s="5" t="s">
        <v>2686</v>
      </c>
    </row>
    <row r="313" spans="1:2" x14ac:dyDescent="0.25">
      <c r="A313" s="5" t="s">
        <v>287</v>
      </c>
      <c r="B313" s="5" t="s">
        <v>287</v>
      </c>
    </row>
    <row r="314" spans="1:2" x14ac:dyDescent="0.25">
      <c r="A314" s="5" t="s">
        <v>288</v>
      </c>
      <c r="B314" s="5" t="s">
        <v>288</v>
      </c>
    </row>
    <row r="315" spans="1:2" x14ac:dyDescent="0.25">
      <c r="A315" s="5" t="s">
        <v>289</v>
      </c>
      <c r="B315" s="5" t="s">
        <v>289</v>
      </c>
    </row>
    <row r="316" spans="1:2" x14ac:dyDescent="0.25">
      <c r="A316" s="5" t="s">
        <v>2687</v>
      </c>
      <c r="B316" s="5" t="s">
        <v>2687</v>
      </c>
    </row>
    <row r="317" spans="1:2" x14ac:dyDescent="0.25">
      <c r="A317" s="5" t="s">
        <v>290</v>
      </c>
      <c r="B317" s="5" t="s">
        <v>290</v>
      </c>
    </row>
    <row r="318" spans="1:2" x14ac:dyDescent="0.25">
      <c r="A318" s="5" t="s">
        <v>291</v>
      </c>
      <c r="B318" s="5" t="s">
        <v>291</v>
      </c>
    </row>
    <row r="319" spans="1:2" x14ac:dyDescent="0.25">
      <c r="A319" s="5" t="s">
        <v>292</v>
      </c>
      <c r="B319" s="5" t="s">
        <v>292</v>
      </c>
    </row>
    <row r="320" spans="1:2" x14ac:dyDescent="0.25">
      <c r="A320" s="5" t="s">
        <v>293</v>
      </c>
      <c r="B320" s="5" t="s">
        <v>293</v>
      </c>
    </row>
    <row r="321" spans="1:2" x14ac:dyDescent="0.25">
      <c r="A321" s="5" t="s">
        <v>294</v>
      </c>
      <c r="B321" s="5" t="s">
        <v>294</v>
      </c>
    </row>
    <row r="322" spans="1:2" x14ac:dyDescent="0.25">
      <c r="A322" s="5" t="s">
        <v>295</v>
      </c>
      <c r="B322" s="5" t="s">
        <v>295</v>
      </c>
    </row>
    <row r="323" spans="1:2" x14ac:dyDescent="0.25">
      <c r="A323" s="5" t="s">
        <v>296</v>
      </c>
      <c r="B323" s="5" t="s">
        <v>296</v>
      </c>
    </row>
    <row r="324" spans="1:2" x14ac:dyDescent="0.25">
      <c r="A324" s="5" t="s">
        <v>297</v>
      </c>
      <c r="B324" s="5" t="s">
        <v>297</v>
      </c>
    </row>
    <row r="325" spans="1:2" x14ac:dyDescent="0.25">
      <c r="A325" s="5" t="s">
        <v>298</v>
      </c>
      <c r="B325" s="5" t="s">
        <v>298</v>
      </c>
    </row>
    <row r="326" spans="1:2" x14ac:dyDescent="0.25">
      <c r="A326" s="5" t="s">
        <v>299</v>
      </c>
      <c r="B326" s="5" t="s">
        <v>299</v>
      </c>
    </row>
    <row r="327" spans="1:2" x14ac:dyDescent="0.25">
      <c r="A327" s="5" t="s">
        <v>300</v>
      </c>
      <c r="B327" s="5" t="s">
        <v>300</v>
      </c>
    </row>
    <row r="328" spans="1:2" x14ac:dyDescent="0.25">
      <c r="A328" s="5" t="s">
        <v>301</v>
      </c>
      <c r="B328" s="5" t="s">
        <v>301</v>
      </c>
    </row>
    <row r="329" spans="1:2" x14ac:dyDescent="0.25">
      <c r="A329" s="5" t="s">
        <v>302</v>
      </c>
      <c r="B329" s="5" t="s">
        <v>302</v>
      </c>
    </row>
    <row r="330" spans="1:2" x14ac:dyDescent="0.25">
      <c r="A330" s="5" t="s">
        <v>303</v>
      </c>
      <c r="B330" s="5" t="s">
        <v>303</v>
      </c>
    </row>
    <row r="331" spans="1:2" x14ac:dyDescent="0.25">
      <c r="A331" s="5" t="s">
        <v>304</v>
      </c>
      <c r="B331" s="5" t="s">
        <v>304</v>
      </c>
    </row>
    <row r="332" spans="1:2" x14ac:dyDescent="0.25">
      <c r="A332" s="5" t="s">
        <v>305</v>
      </c>
      <c r="B332" s="5" t="s">
        <v>305</v>
      </c>
    </row>
    <row r="333" spans="1:2" x14ac:dyDescent="0.25">
      <c r="A333" s="5" t="s">
        <v>306</v>
      </c>
      <c r="B333" s="5" t="s">
        <v>306</v>
      </c>
    </row>
    <row r="334" spans="1:2" x14ac:dyDescent="0.25">
      <c r="A334" s="5" t="s">
        <v>307</v>
      </c>
      <c r="B334" s="5" t="s">
        <v>307</v>
      </c>
    </row>
    <row r="335" spans="1:2" x14ac:dyDescent="0.25">
      <c r="A335" s="5" t="s">
        <v>308</v>
      </c>
      <c r="B335" s="5" t="s">
        <v>308</v>
      </c>
    </row>
    <row r="336" spans="1:2" x14ac:dyDescent="0.25">
      <c r="A336" s="5" t="s">
        <v>309</v>
      </c>
      <c r="B336" s="5" t="s">
        <v>309</v>
      </c>
    </row>
    <row r="337" spans="1:2" x14ac:dyDescent="0.25">
      <c r="A337" s="5" t="s">
        <v>310</v>
      </c>
      <c r="B337" s="5" t="s">
        <v>310</v>
      </c>
    </row>
    <row r="338" spans="1:2" x14ac:dyDescent="0.25">
      <c r="A338" s="5" t="s">
        <v>311</v>
      </c>
      <c r="B338" s="5" t="s">
        <v>311</v>
      </c>
    </row>
    <row r="339" spans="1:2" x14ac:dyDescent="0.25">
      <c r="A339" s="5" t="s">
        <v>312</v>
      </c>
      <c r="B339" s="5" t="s">
        <v>312</v>
      </c>
    </row>
    <row r="340" spans="1:2" x14ac:dyDescent="0.25">
      <c r="A340" s="5" t="s">
        <v>313</v>
      </c>
      <c r="B340" s="5" t="s">
        <v>313</v>
      </c>
    </row>
    <row r="341" spans="1:2" x14ac:dyDescent="0.25">
      <c r="A341" s="5" t="s">
        <v>314</v>
      </c>
      <c r="B341" s="5" t="s">
        <v>314</v>
      </c>
    </row>
    <row r="342" spans="1:2" x14ac:dyDescent="0.25">
      <c r="A342" s="5" t="s">
        <v>315</v>
      </c>
      <c r="B342" s="5" t="s">
        <v>315</v>
      </c>
    </row>
    <row r="343" spans="1:2" x14ac:dyDescent="0.25">
      <c r="A343" s="5" t="s">
        <v>316</v>
      </c>
      <c r="B343" s="5" t="s">
        <v>316</v>
      </c>
    </row>
    <row r="344" spans="1:2" x14ac:dyDescent="0.25">
      <c r="A344" s="5" t="s">
        <v>317</v>
      </c>
      <c r="B344" s="5" t="s">
        <v>317</v>
      </c>
    </row>
    <row r="345" spans="1:2" x14ac:dyDescent="0.25">
      <c r="A345" s="5" t="s">
        <v>318</v>
      </c>
      <c r="B345" s="5" t="s">
        <v>318</v>
      </c>
    </row>
    <row r="346" spans="1:2" x14ac:dyDescent="0.25">
      <c r="A346" s="5" t="s">
        <v>319</v>
      </c>
      <c r="B346" s="5" t="s">
        <v>319</v>
      </c>
    </row>
    <row r="347" spans="1:2" x14ac:dyDescent="0.25">
      <c r="A347" s="5" t="s">
        <v>320</v>
      </c>
      <c r="B347" s="5" t="s">
        <v>320</v>
      </c>
    </row>
    <row r="348" spans="1:2" x14ac:dyDescent="0.25">
      <c r="A348" s="5" t="s">
        <v>321</v>
      </c>
      <c r="B348" s="5" t="s">
        <v>321</v>
      </c>
    </row>
    <row r="349" spans="1:2" x14ac:dyDescent="0.25">
      <c r="A349" s="5" t="s">
        <v>322</v>
      </c>
      <c r="B349" s="5" t="s">
        <v>322</v>
      </c>
    </row>
    <row r="350" spans="1:2" x14ac:dyDescent="0.25">
      <c r="A350" s="5" t="s">
        <v>323</v>
      </c>
      <c r="B350" s="5" t="s">
        <v>323</v>
      </c>
    </row>
    <row r="351" spans="1:2" x14ac:dyDescent="0.25">
      <c r="A351" s="5" t="s">
        <v>324</v>
      </c>
      <c r="B351" s="5" t="s">
        <v>325</v>
      </c>
    </row>
    <row r="352" spans="1:2" x14ac:dyDescent="0.25">
      <c r="A352" s="5" t="s">
        <v>326</v>
      </c>
      <c r="B352" s="5" t="s">
        <v>325</v>
      </c>
    </row>
    <row r="353" spans="1:2" x14ac:dyDescent="0.25">
      <c r="A353" s="5" t="s">
        <v>327</v>
      </c>
      <c r="B353" s="5" t="s">
        <v>325</v>
      </c>
    </row>
    <row r="354" spans="1:2" ht="30" x14ac:dyDescent="0.25">
      <c r="A354" s="5" t="s">
        <v>2688</v>
      </c>
      <c r="B354" s="5" t="s">
        <v>2688</v>
      </c>
    </row>
    <row r="355" spans="1:2" x14ac:dyDescent="0.25">
      <c r="A355" s="5" t="s">
        <v>328</v>
      </c>
      <c r="B355" s="5" t="s">
        <v>325</v>
      </c>
    </row>
    <row r="356" spans="1:2" x14ac:dyDescent="0.25">
      <c r="A356" s="5" t="s">
        <v>329</v>
      </c>
      <c r="B356" s="5" t="s">
        <v>325</v>
      </c>
    </row>
    <row r="357" spans="1:2" x14ac:dyDescent="0.25">
      <c r="A357" s="5" t="s">
        <v>2689</v>
      </c>
      <c r="B357" s="5" t="s">
        <v>2689</v>
      </c>
    </row>
    <row r="358" spans="1:2" x14ac:dyDescent="0.25">
      <c r="A358" s="5" t="s">
        <v>2690</v>
      </c>
      <c r="B358" s="5" t="s">
        <v>2690</v>
      </c>
    </row>
    <row r="359" spans="1:2" x14ac:dyDescent="0.25">
      <c r="A359" s="5" t="s">
        <v>2691</v>
      </c>
      <c r="B359" s="5" t="s">
        <v>2691</v>
      </c>
    </row>
    <row r="360" spans="1:2" ht="30" x14ac:dyDescent="0.25">
      <c r="A360" s="5" t="s">
        <v>2692</v>
      </c>
      <c r="B360" s="5" t="s">
        <v>2692</v>
      </c>
    </row>
    <row r="361" spans="1:2" x14ac:dyDescent="0.25">
      <c r="A361" s="5" t="s">
        <v>330</v>
      </c>
      <c r="B361" s="5" t="s">
        <v>325</v>
      </c>
    </row>
    <row r="362" spans="1:2" x14ac:dyDescent="0.25">
      <c r="A362" s="5" t="s">
        <v>331</v>
      </c>
      <c r="B362" s="5" t="s">
        <v>325</v>
      </c>
    </row>
    <row r="363" spans="1:2" x14ac:dyDescent="0.25">
      <c r="A363" s="5" t="s">
        <v>2693</v>
      </c>
      <c r="B363" s="5" t="s">
        <v>2693</v>
      </c>
    </row>
    <row r="364" spans="1:2" x14ac:dyDescent="0.25">
      <c r="A364" s="5" t="s">
        <v>332</v>
      </c>
      <c r="B364" s="5" t="s">
        <v>332</v>
      </c>
    </row>
    <row r="365" spans="1:2" x14ac:dyDescent="0.25">
      <c r="A365" s="5" t="s">
        <v>333</v>
      </c>
      <c r="B365" s="5" t="s">
        <v>333</v>
      </c>
    </row>
    <row r="366" spans="1:2" x14ac:dyDescent="0.25">
      <c r="A366" s="5" t="s">
        <v>334</v>
      </c>
      <c r="B366" s="5" t="s">
        <v>334</v>
      </c>
    </row>
    <row r="367" spans="1:2" x14ac:dyDescent="0.25">
      <c r="A367" s="5" t="s">
        <v>335</v>
      </c>
      <c r="B367" s="5" t="s">
        <v>335</v>
      </c>
    </row>
    <row r="368" spans="1:2" x14ac:dyDescent="0.25">
      <c r="A368" s="5" t="s">
        <v>336</v>
      </c>
      <c r="B368" s="5" t="s">
        <v>336</v>
      </c>
    </row>
    <row r="369" spans="1:2" x14ac:dyDescent="0.25">
      <c r="A369" s="5" t="s">
        <v>337</v>
      </c>
      <c r="B369" s="5" t="s">
        <v>337</v>
      </c>
    </row>
    <row r="370" spans="1:2" x14ac:dyDescent="0.25">
      <c r="A370" s="5" t="s">
        <v>338</v>
      </c>
      <c r="B370" s="5" t="s">
        <v>338</v>
      </c>
    </row>
    <row r="371" spans="1:2" x14ac:dyDescent="0.25">
      <c r="A371" s="5" t="s">
        <v>339</v>
      </c>
      <c r="B371" s="5" t="s">
        <v>339</v>
      </c>
    </row>
    <row r="372" spans="1:2" x14ac:dyDescent="0.25">
      <c r="A372" s="5" t="s">
        <v>340</v>
      </c>
      <c r="B372" s="5" t="s">
        <v>340</v>
      </c>
    </row>
    <row r="373" spans="1:2" x14ac:dyDescent="0.25">
      <c r="A373" s="5" t="s">
        <v>341</v>
      </c>
      <c r="B373" s="5" t="s">
        <v>341</v>
      </c>
    </row>
    <row r="374" spans="1:2" x14ac:dyDescent="0.25">
      <c r="A374" s="5" t="s">
        <v>342</v>
      </c>
      <c r="B374" s="5" t="s">
        <v>342</v>
      </c>
    </row>
    <row r="375" spans="1:2" x14ac:dyDescent="0.25">
      <c r="A375" s="5" t="s">
        <v>343</v>
      </c>
      <c r="B375" s="5" t="s">
        <v>343</v>
      </c>
    </row>
    <row r="376" spans="1:2" x14ac:dyDescent="0.25">
      <c r="A376" s="5" t="s">
        <v>344</v>
      </c>
      <c r="B376" s="5" t="s">
        <v>344</v>
      </c>
    </row>
    <row r="377" spans="1:2" x14ac:dyDescent="0.25">
      <c r="A377" s="5" t="s">
        <v>345</v>
      </c>
      <c r="B377" s="5" t="s">
        <v>345</v>
      </c>
    </row>
    <row r="378" spans="1:2" x14ac:dyDescent="0.25">
      <c r="A378" s="5" t="s">
        <v>346</v>
      </c>
      <c r="B378" s="5" t="s">
        <v>346</v>
      </c>
    </row>
    <row r="379" spans="1:2" x14ac:dyDescent="0.25">
      <c r="A379" s="5" t="s">
        <v>347</v>
      </c>
      <c r="B379" s="5" t="s">
        <v>347</v>
      </c>
    </row>
    <row r="380" spans="1:2" x14ac:dyDescent="0.25">
      <c r="A380" s="5" t="s">
        <v>348</v>
      </c>
      <c r="B380" s="5" t="s">
        <v>348</v>
      </c>
    </row>
    <row r="381" spans="1:2" x14ac:dyDescent="0.25">
      <c r="A381" s="5" t="s">
        <v>349</v>
      </c>
      <c r="B381" s="5" t="s">
        <v>349</v>
      </c>
    </row>
    <row r="382" spans="1:2" x14ac:dyDescent="0.25">
      <c r="A382" s="5" t="s">
        <v>350</v>
      </c>
      <c r="B382" s="5" t="s">
        <v>350</v>
      </c>
    </row>
    <row r="383" spans="1:2" x14ac:dyDescent="0.25">
      <c r="A383" s="5" t="s">
        <v>351</v>
      </c>
      <c r="B383" s="5" t="s">
        <v>351</v>
      </c>
    </row>
    <row r="384" spans="1:2" x14ac:dyDescent="0.25">
      <c r="A384" s="5" t="s">
        <v>352</v>
      </c>
      <c r="B384" s="5" t="s">
        <v>352</v>
      </c>
    </row>
    <row r="385" spans="1:2" x14ac:dyDescent="0.25">
      <c r="A385" s="5" t="s">
        <v>353</v>
      </c>
      <c r="B385" s="5" t="s">
        <v>353</v>
      </c>
    </row>
    <row r="386" spans="1:2" x14ac:dyDescent="0.25">
      <c r="A386" s="5" t="s">
        <v>354</v>
      </c>
      <c r="B386" s="5" t="s">
        <v>354</v>
      </c>
    </row>
    <row r="387" spans="1:2" x14ac:dyDescent="0.25">
      <c r="A387" s="5" t="s">
        <v>355</v>
      </c>
      <c r="B387" s="5" t="s">
        <v>355</v>
      </c>
    </row>
    <row r="388" spans="1:2" x14ac:dyDescent="0.25">
      <c r="A388" s="5" t="s">
        <v>2694</v>
      </c>
      <c r="B388" s="5" t="s">
        <v>2694</v>
      </c>
    </row>
    <row r="389" spans="1:2" x14ac:dyDescent="0.25">
      <c r="A389" s="5" t="s">
        <v>356</v>
      </c>
      <c r="B389" s="5" t="s">
        <v>356</v>
      </c>
    </row>
    <row r="390" spans="1:2" x14ac:dyDescent="0.25">
      <c r="A390" s="5" t="s">
        <v>357</v>
      </c>
      <c r="B390" s="5" t="s">
        <v>357</v>
      </c>
    </row>
    <row r="391" spans="1:2" x14ac:dyDescent="0.25">
      <c r="A391" s="5" t="s">
        <v>2807</v>
      </c>
      <c r="B391" s="5" t="s">
        <v>2807</v>
      </c>
    </row>
    <row r="392" spans="1:2" x14ac:dyDescent="0.25">
      <c r="A392" s="5" t="s">
        <v>358</v>
      </c>
      <c r="B392" s="5" t="s">
        <v>358</v>
      </c>
    </row>
    <row r="393" spans="1:2" x14ac:dyDescent="0.25">
      <c r="A393" s="5" t="s">
        <v>359</v>
      </c>
      <c r="B393" s="5" t="s">
        <v>359</v>
      </c>
    </row>
    <row r="394" spans="1:2" x14ac:dyDescent="0.25">
      <c r="A394" s="5" t="s">
        <v>360</v>
      </c>
      <c r="B394" s="5" t="s">
        <v>360</v>
      </c>
    </row>
    <row r="395" spans="1:2" x14ac:dyDescent="0.25">
      <c r="A395" s="5" t="s">
        <v>361</v>
      </c>
      <c r="B395" s="5" t="s">
        <v>361</v>
      </c>
    </row>
    <row r="396" spans="1:2" x14ac:dyDescent="0.25">
      <c r="A396" s="5" t="s">
        <v>362</v>
      </c>
      <c r="B396" s="5" t="s">
        <v>362</v>
      </c>
    </row>
    <row r="397" spans="1:2" x14ac:dyDescent="0.25">
      <c r="A397" s="5" t="s">
        <v>363</v>
      </c>
      <c r="B397" s="5" t="s">
        <v>363</v>
      </c>
    </row>
    <row r="398" spans="1:2" x14ac:dyDescent="0.25">
      <c r="A398" s="5" t="s">
        <v>364</v>
      </c>
      <c r="B398" s="5" t="s">
        <v>364</v>
      </c>
    </row>
    <row r="399" spans="1:2" x14ac:dyDescent="0.25">
      <c r="A399" s="5" t="s">
        <v>365</v>
      </c>
      <c r="B399" s="5" t="s">
        <v>365</v>
      </c>
    </row>
    <row r="400" spans="1:2" x14ac:dyDescent="0.25">
      <c r="A400" s="5" t="s">
        <v>366</v>
      </c>
      <c r="B400" s="5" t="s">
        <v>366</v>
      </c>
    </row>
    <row r="401" spans="1:2" x14ac:dyDescent="0.25">
      <c r="A401" s="5" t="s">
        <v>367</v>
      </c>
      <c r="B401" s="5" t="s">
        <v>367</v>
      </c>
    </row>
    <row r="402" spans="1:2" x14ac:dyDescent="0.25">
      <c r="A402" s="5" t="s">
        <v>368</v>
      </c>
      <c r="B402" s="5" t="s">
        <v>368</v>
      </c>
    </row>
    <row r="403" spans="1:2" x14ac:dyDescent="0.25">
      <c r="A403" s="5" t="s">
        <v>369</v>
      </c>
      <c r="B403" s="5" t="s">
        <v>369</v>
      </c>
    </row>
    <row r="404" spans="1:2" x14ac:dyDescent="0.25">
      <c r="A404" s="5" t="s">
        <v>370</v>
      </c>
      <c r="B404" s="5" t="s">
        <v>370</v>
      </c>
    </row>
    <row r="405" spans="1:2" x14ac:dyDescent="0.25">
      <c r="A405" s="5" t="s">
        <v>2695</v>
      </c>
      <c r="B405" s="5" t="s">
        <v>2695</v>
      </c>
    </row>
    <row r="406" spans="1:2" x14ac:dyDescent="0.25">
      <c r="A406" s="5" t="s">
        <v>371</v>
      </c>
      <c r="B406" s="5" t="s">
        <v>371</v>
      </c>
    </row>
    <row r="407" spans="1:2" x14ac:dyDescent="0.25">
      <c r="A407" s="5" t="s">
        <v>372</v>
      </c>
      <c r="B407" s="5" t="s">
        <v>372</v>
      </c>
    </row>
    <row r="408" spans="1:2" x14ac:dyDescent="0.25">
      <c r="A408" s="5" t="s">
        <v>373</v>
      </c>
      <c r="B408" s="5" t="s">
        <v>373</v>
      </c>
    </row>
    <row r="409" spans="1:2" x14ac:dyDescent="0.25">
      <c r="A409" s="5" t="s">
        <v>374</v>
      </c>
      <c r="B409" s="5" t="s">
        <v>374</v>
      </c>
    </row>
    <row r="410" spans="1:2" x14ac:dyDescent="0.25">
      <c r="A410" s="5" t="s">
        <v>375</v>
      </c>
      <c r="B410" s="5" t="s">
        <v>375</v>
      </c>
    </row>
    <row r="411" spans="1:2" x14ac:dyDescent="0.25">
      <c r="A411" s="5" t="s">
        <v>376</v>
      </c>
      <c r="B411" s="5" t="s">
        <v>376</v>
      </c>
    </row>
    <row r="412" spans="1:2" x14ac:dyDescent="0.25">
      <c r="A412" s="5" t="s">
        <v>377</v>
      </c>
      <c r="B412" s="5" t="s">
        <v>377</v>
      </c>
    </row>
    <row r="413" spans="1:2" x14ac:dyDescent="0.25">
      <c r="A413" s="5" t="s">
        <v>378</v>
      </c>
      <c r="B413" s="5" t="s">
        <v>378</v>
      </c>
    </row>
    <row r="414" spans="1:2" x14ac:dyDescent="0.25">
      <c r="A414" s="5" t="s">
        <v>379</v>
      </c>
      <c r="B414" s="5" t="s">
        <v>379</v>
      </c>
    </row>
    <row r="415" spans="1:2" x14ac:dyDescent="0.25">
      <c r="A415" s="5" t="s">
        <v>380</v>
      </c>
      <c r="B415" s="5" t="s">
        <v>380</v>
      </c>
    </row>
    <row r="416" spans="1:2" x14ac:dyDescent="0.25">
      <c r="A416" s="5" t="s">
        <v>380</v>
      </c>
      <c r="B416" s="5" t="s">
        <v>380</v>
      </c>
    </row>
    <row r="417" spans="1:2" ht="30" x14ac:dyDescent="0.25">
      <c r="A417" s="5" t="s">
        <v>381</v>
      </c>
      <c r="B417" s="5" t="s">
        <v>381</v>
      </c>
    </row>
    <row r="418" spans="1:2" ht="30" x14ac:dyDescent="0.25">
      <c r="A418" s="5" t="s">
        <v>381</v>
      </c>
      <c r="B418" s="5" t="s">
        <v>381</v>
      </c>
    </row>
    <row r="419" spans="1:2" x14ac:dyDescent="0.25">
      <c r="A419" s="5" t="s">
        <v>382</v>
      </c>
      <c r="B419" s="5" t="s">
        <v>382</v>
      </c>
    </row>
    <row r="420" spans="1:2" x14ac:dyDescent="0.25">
      <c r="A420" s="5" t="s">
        <v>383</v>
      </c>
      <c r="B420" s="5" t="s">
        <v>383</v>
      </c>
    </row>
    <row r="421" spans="1:2" x14ac:dyDescent="0.25">
      <c r="A421" s="5" t="s">
        <v>384</v>
      </c>
      <c r="B421" s="5" t="s">
        <v>384</v>
      </c>
    </row>
    <row r="422" spans="1:2" x14ac:dyDescent="0.25">
      <c r="A422" s="5" t="s">
        <v>385</v>
      </c>
      <c r="B422" s="5" t="s">
        <v>385</v>
      </c>
    </row>
    <row r="423" spans="1:2" x14ac:dyDescent="0.25">
      <c r="A423" s="5" t="s">
        <v>386</v>
      </c>
      <c r="B423" s="5" t="s">
        <v>386</v>
      </c>
    </row>
    <row r="424" spans="1:2" x14ac:dyDescent="0.25">
      <c r="A424" s="5" t="s">
        <v>387</v>
      </c>
      <c r="B424" s="5" t="s">
        <v>387</v>
      </c>
    </row>
    <row r="425" spans="1:2" x14ac:dyDescent="0.25">
      <c r="A425" s="5" t="s">
        <v>388</v>
      </c>
      <c r="B425" s="5" t="s">
        <v>388</v>
      </c>
    </row>
    <row r="426" spans="1:2" x14ac:dyDescent="0.25">
      <c r="A426" s="5" t="s">
        <v>389</v>
      </c>
      <c r="B426" s="5" t="s">
        <v>389</v>
      </c>
    </row>
    <row r="427" spans="1:2" x14ac:dyDescent="0.25">
      <c r="A427" s="5" t="s">
        <v>390</v>
      </c>
      <c r="B427" s="5" t="s">
        <v>390</v>
      </c>
    </row>
    <row r="428" spans="1:2" x14ac:dyDescent="0.25">
      <c r="A428" s="5" t="s">
        <v>391</v>
      </c>
      <c r="B428" s="5" t="s">
        <v>391</v>
      </c>
    </row>
    <row r="429" spans="1:2" x14ac:dyDescent="0.25">
      <c r="A429" s="5" t="s">
        <v>392</v>
      </c>
      <c r="B429" s="5" t="s">
        <v>392</v>
      </c>
    </row>
    <row r="430" spans="1:2" x14ac:dyDescent="0.25">
      <c r="A430" s="5" t="s">
        <v>393</v>
      </c>
      <c r="B430" s="5" t="s">
        <v>393</v>
      </c>
    </row>
    <row r="431" spans="1:2" x14ac:dyDescent="0.25">
      <c r="A431" s="5" t="s">
        <v>394</v>
      </c>
      <c r="B431" s="5" t="s">
        <v>394</v>
      </c>
    </row>
    <row r="432" spans="1:2" x14ac:dyDescent="0.25">
      <c r="A432" s="5" t="s">
        <v>395</v>
      </c>
      <c r="B432" s="5" t="s">
        <v>395</v>
      </c>
    </row>
    <row r="433" spans="1:2" x14ac:dyDescent="0.25">
      <c r="A433" s="5" t="s">
        <v>396</v>
      </c>
      <c r="B433" s="5" t="s">
        <v>396</v>
      </c>
    </row>
    <row r="434" spans="1:2" x14ac:dyDescent="0.25">
      <c r="A434" s="5" t="s">
        <v>397</v>
      </c>
      <c r="B434" s="5" t="s">
        <v>397</v>
      </c>
    </row>
    <row r="435" spans="1:2" x14ac:dyDescent="0.25">
      <c r="A435" s="5" t="s">
        <v>398</v>
      </c>
      <c r="B435" s="5" t="s">
        <v>398</v>
      </c>
    </row>
    <row r="436" spans="1:2" x14ac:dyDescent="0.25">
      <c r="A436" s="5" t="s">
        <v>399</v>
      </c>
      <c r="B436" s="5" t="s">
        <v>399</v>
      </c>
    </row>
    <row r="437" spans="1:2" x14ac:dyDescent="0.25">
      <c r="A437" s="5" t="s">
        <v>400</v>
      </c>
      <c r="B437" s="5" t="s">
        <v>400</v>
      </c>
    </row>
    <row r="438" spans="1:2" x14ac:dyDescent="0.25">
      <c r="A438" s="5" t="s">
        <v>401</v>
      </c>
      <c r="B438" s="5" t="s">
        <v>401</v>
      </c>
    </row>
    <row r="439" spans="1:2" x14ac:dyDescent="0.25">
      <c r="A439" s="5" t="s">
        <v>402</v>
      </c>
      <c r="B439" s="5" t="s">
        <v>2204</v>
      </c>
    </row>
    <row r="440" spans="1:2" x14ac:dyDescent="0.25">
      <c r="A440" s="5" t="s">
        <v>403</v>
      </c>
      <c r="B440" s="5" t="s">
        <v>403</v>
      </c>
    </row>
    <row r="441" spans="1:2" x14ac:dyDescent="0.25">
      <c r="A441" s="5" t="s">
        <v>404</v>
      </c>
      <c r="B441" s="5" t="s">
        <v>404</v>
      </c>
    </row>
    <row r="442" spans="1:2" x14ac:dyDescent="0.25">
      <c r="A442" s="5" t="s">
        <v>405</v>
      </c>
      <c r="B442" s="5" t="s">
        <v>405</v>
      </c>
    </row>
    <row r="443" spans="1:2" x14ac:dyDescent="0.25">
      <c r="A443" s="5" t="s">
        <v>2696</v>
      </c>
      <c r="B443" s="5" t="s">
        <v>2696</v>
      </c>
    </row>
    <row r="444" spans="1:2" x14ac:dyDescent="0.25">
      <c r="A444" s="5" t="s">
        <v>406</v>
      </c>
      <c r="B444" s="5" t="s">
        <v>406</v>
      </c>
    </row>
    <row r="445" spans="1:2" x14ac:dyDescent="0.25">
      <c r="A445" s="5" t="s">
        <v>407</v>
      </c>
      <c r="B445" s="5" t="s">
        <v>407</v>
      </c>
    </row>
    <row r="446" spans="1:2" x14ac:dyDescent="0.25">
      <c r="A446" s="5" t="s">
        <v>408</v>
      </c>
      <c r="B446" s="5" t="s">
        <v>408</v>
      </c>
    </row>
    <row r="447" spans="1:2" x14ac:dyDescent="0.25">
      <c r="A447" s="5" t="s">
        <v>409</v>
      </c>
      <c r="B447" s="5" t="s">
        <v>409</v>
      </c>
    </row>
    <row r="448" spans="1:2" x14ac:dyDescent="0.25">
      <c r="A448" s="5" t="s">
        <v>410</v>
      </c>
      <c r="B448" s="5" t="s">
        <v>410</v>
      </c>
    </row>
    <row r="449" spans="1:2" x14ac:dyDescent="0.25">
      <c r="A449" s="5" t="s">
        <v>411</v>
      </c>
      <c r="B449" s="5" t="s">
        <v>411</v>
      </c>
    </row>
    <row r="450" spans="1:2" x14ac:dyDescent="0.25">
      <c r="A450" s="5" t="s">
        <v>412</v>
      </c>
      <c r="B450" s="5" t="s">
        <v>412</v>
      </c>
    </row>
    <row r="451" spans="1:2" x14ac:dyDescent="0.25">
      <c r="A451" s="5" t="s">
        <v>413</v>
      </c>
      <c r="B451" s="5" t="s">
        <v>413</v>
      </c>
    </row>
    <row r="452" spans="1:2" x14ac:dyDescent="0.25">
      <c r="A452" s="5" t="s">
        <v>2697</v>
      </c>
      <c r="B452" s="5" t="s">
        <v>2697</v>
      </c>
    </row>
    <row r="453" spans="1:2" x14ac:dyDescent="0.25">
      <c r="A453" s="5" t="s">
        <v>414</v>
      </c>
      <c r="B453" s="5" t="s">
        <v>414</v>
      </c>
    </row>
    <row r="454" spans="1:2" x14ac:dyDescent="0.25">
      <c r="A454" s="5" t="s">
        <v>415</v>
      </c>
      <c r="B454" s="5" t="s">
        <v>415</v>
      </c>
    </row>
    <row r="455" spans="1:2" x14ac:dyDescent="0.25">
      <c r="A455" s="5" t="s">
        <v>416</v>
      </c>
      <c r="B455" s="5" t="s">
        <v>416</v>
      </c>
    </row>
    <row r="456" spans="1:2" x14ac:dyDescent="0.25">
      <c r="A456" s="5" t="s">
        <v>417</v>
      </c>
      <c r="B456" s="5" t="s">
        <v>417</v>
      </c>
    </row>
    <row r="457" spans="1:2" x14ac:dyDescent="0.25">
      <c r="A457" s="5" t="s">
        <v>418</v>
      </c>
      <c r="B457" s="5" t="s">
        <v>418</v>
      </c>
    </row>
    <row r="458" spans="1:2" x14ac:dyDescent="0.25">
      <c r="A458" s="5" t="s">
        <v>419</v>
      </c>
      <c r="B458" s="5" t="s">
        <v>419</v>
      </c>
    </row>
    <row r="459" spans="1:2" x14ac:dyDescent="0.25">
      <c r="A459" s="5" t="s">
        <v>420</v>
      </c>
      <c r="B459" s="5" t="s">
        <v>420</v>
      </c>
    </row>
    <row r="460" spans="1:2" x14ac:dyDescent="0.25">
      <c r="A460" s="5" t="s">
        <v>421</v>
      </c>
      <c r="B460" s="5" t="s">
        <v>421</v>
      </c>
    </row>
    <row r="461" spans="1:2" x14ac:dyDescent="0.25">
      <c r="A461" s="5" t="s">
        <v>422</v>
      </c>
      <c r="B461" s="5" t="s">
        <v>422</v>
      </c>
    </row>
    <row r="462" spans="1:2" x14ac:dyDescent="0.25">
      <c r="A462" s="5" t="s">
        <v>423</v>
      </c>
      <c r="B462" s="5" t="s">
        <v>423</v>
      </c>
    </row>
    <row r="463" spans="1:2" x14ac:dyDescent="0.25">
      <c r="A463" s="5" t="s">
        <v>424</v>
      </c>
      <c r="B463" s="5" t="s">
        <v>424</v>
      </c>
    </row>
    <row r="464" spans="1:2" x14ac:dyDescent="0.25">
      <c r="A464" s="5" t="s">
        <v>425</v>
      </c>
      <c r="B464" s="5" t="s">
        <v>425</v>
      </c>
    </row>
    <row r="465" spans="1:2" x14ac:dyDescent="0.25">
      <c r="A465" s="5" t="s">
        <v>425</v>
      </c>
      <c r="B465" s="5" t="s">
        <v>425</v>
      </c>
    </row>
    <row r="466" spans="1:2" x14ac:dyDescent="0.25">
      <c r="A466" s="5" t="s">
        <v>426</v>
      </c>
      <c r="B466" s="5" t="s">
        <v>426</v>
      </c>
    </row>
    <row r="467" spans="1:2" x14ac:dyDescent="0.25">
      <c r="A467" s="5" t="s">
        <v>427</v>
      </c>
      <c r="B467" s="5" t="s">
        <v>427</v>
      </c>
    </row>
    <row r="468" spans="1:2" x14ac:dyDescent="0.25">
      <c r="A468" s="5" t="s">
        <v>428</v>
      </c>
      <c r="B468" s="5" t="s">
        <v>428</v>
      </c>
    </row>
    <row r="469" spans="1:2" x14ac:dyDescent="0.25">
      <c r="A469" s="5" t="s">
        <v>429</v>
      </c>
      <c r="B469" s="5" t="s">
        <v>429</v>
      </c>
    </row>
    <row r="470" spans="1:2" x14ac:dyDescent="0.25">
      <c r="A470" s="5" t="s">
        <v>430</v>
      </c>
      <c r="B470" s="5" t="s">
        <v>430</v>
      </c>
    </row>
    <row r="471" spans="1:2" x14ac:dyDescent="0.25">
      <c r="A471" s="5" t="s">
        <v>431</v>
      </c>
      <c r="B471" s="5" t="s">
        <v>431</v>
      </c>
    </row>
    <row r="472" spans="1:2" x14ac:dyDescent="0.25">
      <c r="A472" s="5" t="s">
        <v>432</v>
      </c>
      <c r="B472" s="5" t="s">
        <v>432</v>
      </c>
    </row>
    <row r="473" spans="1:2" x14ac:dyDescent="0.25">
      <c r="A473" s="5" t="s">
        <v>433</v>
      </c>
      <c r="B473" s="5" t="s">
        <v>433</v>
      </c>
    </row>
    <row r="474" spans="1:2" ht="30" x14ac:dyDescent="0.25">
      <c r="A474" s="5" t="s">
        <v>434</v>
      </c>
      <c r="B474" s="5" t="s">
        <v>434</v>
      </c>
    </row>
    <row r="475" spans="1:2" x14ac:dyDescent="0.25">
      <c r="A475" s="5" t="s">
        <v>435</v>
      </c>
      <c r="B475" s="5" t="s">
        <v>435</v>
      </c>
    </row>
    <row r="476" spans="1:2" x14ac:dyDescent="0.25">
      <c r="A476" s="5" t="s">
        <v>436</v>
      </c>
      <c r="B476" s="5" t="s">
        <v>436</v>
      </c>
    </row>
    <row r="477" spans="1:2" x14ac:dyDescent="0.25">
      <c r="A477" s="5" t="s">
        <v>437</v>
      </c>
      <c r="B477" s="5" t="s">
        <v>437</v>
      </c>
    </row>
    <row r="478" spans="1:2" x14ac:dyDescent="0.25">
      <c r="A478" s="5" t="s">
        <v>438</v>
      </c>
      <c r="B478" s="5" t="s">
        <v>438</v>
      </c>
    </row>
    <row r="479" spans="1:2" x14ac:dyDescent="0.25">
      <c r="A479" s="5" t="s">
        <v>439</v>
      </c>
      <c r="B479" s="5" t="s">
        <v>439</v>
      </c>
    </row>
    <row r="480" spans="1:2" x14ac:dyDescent="0.25">
      <c r="A480" s="5" t="s">
        <v>440</v>
      </c>
      <c r="B480" s="5" t="s">
        <v>440</v>
      </c>
    </row>
    <row r="481" spans="1:2" x14ac:dyDescent="0.25">
      <c r="A481" s="5" t="s">
        <v>441</v>
      </c>
      <c r="B481" s="5" t="s">
        <v>441</v>
      </c>
    </row>
    <row r="482" spans="1:2" x14ac:dyDescent="0.25">
      <c r="A482" s="5" t="s">
        <v>442</v>
      </c>
      <c r="B482" s="5" t="s">
        <v>442</v>
      </c>
    </row>
    <row r="483" spans="1:2" x14ac:dyDescent="0.25">
      <c r="A483" s="5" t="s">
        <v>443</v>
      </c>
      <c r="B483" s="5" t="s">
        <v>443</v>
      </c>
    </row>
    <row r="484" spans="1:2" x14ac:dyDescent="0.25">
      <c r="A484" s="5" t="s">
        <v>444</v>
      </c>
      <c r="B484" s="5" t="s">
        <v>444</v>
      </c>
    </row>
    <row r="485" spans="1:2" x14ac:dyDescent="0.25">
      <c r="A485" s="5" t="s">
        <v>445</v>
      </c>
      <c r="B485" s="5" t="s">
        <v>445</v>
      </c>
    </row>
    <row r="486" spans="1:2" x14ac:dyDescent="0.25">
      <c r="A486" s="5" t="s">
        <v>446</v>
      </c>
      <c r="B486" s="5" t="s">
        <v>446</v>
      </c>
    </row>
    <row r="487" spans="1:2" x14ac:dyDescent="0.25">
      <c r="A487" s="5" t="s">
        <v>446</v>
      </c>
      <c r="B487" s="5" t="s">
        <v>446</v>
      </c>
    </row>
    <row r="488" spans="1:2" x14ac:dyDescent="0.25">
      <c r="A488" s="5" t="s">
        <v>447</v>
      </c>
      <c r="B488" s="5" t="s">
        <v>447</v>
      </c>
    </row>
    <row r="489" spans="1:2" x14ac:dyDescent="0.25">
      <c r="A489" s="5" t="s">
        <v>448</v>
      </c>
      <c r="B489" s="5" t="s">
        <v>448</v>
      </c>
    </row>
    <row r="490" spans="1:2" x14ac:dyDescent="0.25">
      <c r="A490" s="5" t="s">
        <v>449</v>
      </c>
      <c r="B490" s="5" t="s">
        <v>449</v>
      </c>
    </row>
    <row r="491" spans="1:2" x14ac:dyDescent="0.25">
      <c r="A491" s="5" t="s">
        <v>450</v>
      </c>
      <c r="B491" s="5" t="s">
        <v>450</v>
      </c>
    </row>
    <row r="492" spans="1:2" ht="30" x14ac:dyDescent="0.25">
      <c r="A492" s="5" t="s">
        <v>451</v>
      </c>
      <c r="B492" s="5" t="s">
        <v>451</v>
      </c>
    </row>
    <row r="493" spans="1:2" x14ac:dyDescent="0.25">
      <c r="A493" s="5" t="s">
        <v>452</v>
      </c>
      <c r="B493" s="5" t="s">
        <v>452</v>
      </c>
    </row>
    <row r="494" spans="1:2" x14ac:dyDescent="0.25">
      <c r="A494" s="5" t="s">
        <v>453</v>
      </c>
      <c r="B494" s="5" t="s">
        <v>453</v>
      </c>
    </row>
    <row r="495" spans="1:2" x14ac:dyDescent="0.25">
      <c r="A495" s="5" t="s">
        <v>454</v>
      </c>
      <c r="B495" s="5" t="s">
        <v>454</v>
      </c>
    </row>
    <row r="496" spans="1:2" x14ac:dyDescent="0.25">
      <c r="A496" s="5" t="s">
        <v>455</v>
      </c>
      <c r="B496" s="5" t="s">
        <v>455</v>
      </c>
    </row>
    <row r="497" spans="1:2" x14ac:dyDescent="0.25">
      <c r="A497" s="5" t="s">
        <v>456</v>
      </c>
      <c r="B497" s="5" t="s">
        <v>456</v>
      </c>
    </row>
    <row r="498" spans="1:2" x14ac:dyDescent="0.25">
      <c r="A498" s="5" t="s">
        <v>457</v>
      </c>
      <c r="B498" s="5" t="s">
        <v>457</v>
      </c>
    </row>
    <row r="499" spans="1:2" x14ac:dyDescent="0.25">
      <c r="A499" s="5" t="s">
        <v>458</v>
      </c>
      <c r="B499" s="5" t="s">
        <v>458</v>
      </c>
    </row>
    <row r="500" spans="1:2" x14ac:dyDescent="0.25">
      <c r="A500" s="5" t="s">
        <v>459</v>
      </c>
      <c r="B500" s="5" t="s">
        <v>459</v>
      </c>
    </row>
    <row r="501" spans="1:2" x14ac:dyDescent="0.25">
      <c r="A501" s="5" t="s">
        <v>460</v>
      </c>
      <c r="B501" s="5" t="s">
        <v>460</v>
      </c>
    </row>
    <row r="502" spans="1:2" x14ac:dyDescent="0.25">
      <c r="A502" s="5" t="s">
        <v>461</v>
      </c>
      <c r="B502" s="5" t="s">
        <v>461</v>
      </c>
    </row>
    <row r="503" spans="1:2" x14ac:dyDescent="0.25">
      <c r="A503" s="5" t="s">
        <v>462</v>
      </c>
      <c r="B503" s="5" t="s">
        <v>462</v>
      </c>
    </row>
    <row r="504" spans="1:2" ht="30" x14ac:dyDescent="0.25">
      <c r="A504" s="5" t="s">
        <v>463</v>
      </c>
      <c r="B504" s="5" t="s">
        <v>463</v>
      </c>
    </row>
    <row r="505" spans="1:2" x14ac:dyDescent="0.25">
      <c r="A505" s="5" t="s">
        <v>464</v>
      </c>
      <c r="B505" s="5" t="s">
        <v>464</v>
      </c>
    </row>
    <row r="506" spans="1:2" x14ac:dyDescent="0.25">
      <c r="A506" s="5" t="s">
        <v>465</v>
      </c>
      <c r="B506" s="5" t="s">
        <v>465</v>
      </c>
    </row>
    <row r="507" spans="1:2" x14ac:dyDescent="0.25">
      <c r="A507" s="5" t="s">
        <v>466</v>
      </c>
      <c r="B507" s="5" t="s">
        <v>466</v>
      </c>
    </row>
    <row r="508" spans="1:2" x14ac:dyDescent="0.25">
      <c r="A508" s="5" t="s">
        <v>467</v>
      </c>
      <c r="B508" s="5" t="s">
        <v>467</v>
      </c>
    </row>
    <row r="509" spans="1:2" x14ac:dyDescent="0.25">
      <c r="A509" s="5" t="s">
        <v>468</v>
      </c>
      <c r="B509" s="5" t="s">
        <v>468</v>
      </c>
    </row>
    <row r="510" spans="1:2" x14ac:dyDescent="0.25">
      <c r="A510" s="5" t="s">
        <v>469</v>
      </c>
      <c r="B510" s="5" t="s">
        <v>469</v>
      </c>
    </row>
    <row r="511" spans="1:2" x14ac:dyDescent="0.25">
      <c r="A511" s="5" t="s">
        <v>2698</v>
      </c>
      <c r="B511" s="5" t="s">
        <v>2698</v>
      </c>
    </row>
    <row r="512" spans="1:2" x14ac:dyDescent="0.25">
      <c r="A512" s="5" t="s">
        <v>470</v>
      </c>
      <c r="B512" s="5" t="s">
        <v>470</v>
      </c>
    </row>
    <row r="513" spans="1:2" x14ac:dyDescent="0.25">
      <c r="A513" s="5" t="s">
        <v>471</v>
      </c>
      <c r="B513" s="5" t="s">
        <v>471</v>
      </c>
    </row>
    <row r="514" spans="1:2" x14ac:dyDescent="0.25">
      <c r="A514" s="5" t="s">
        <v>472</v>
      </c>
      <c r="B514" s="5" t="s">
        <v>472</v>
      </c>
    </row>
    <row r="515" spans="1:2" x14ac:dyDescent="0.25">
      <c r="A515" s="5" t="s">
        <v>473</v>
      </c>
      <c r="B515" s="5" t="s">
        <v>473</v>
      </c>
    </row>
    <row r="516" spans="1:2" x14ac:dyDescent="0.25">
      <c r="A516" s="5" t="s">
        <v>474</v>
      </c>
      <c r="B516" s="5" t="s">
        <v>474</v>
      </c>
    </row>
    <row r="517" spans="1:2" x14ac:dyDescent="0.25">
      <c r="A517" s="5" t="s">
        <v>475</v>
      </c>
      <c r="B517" s="5" t="s">
        <v>475</v>
      </c>
    </row>
    <row r="518" spans="1:2" x14ac:dyDescent="0.25">
      <c r="A518" s="5" t="s">
        <v>476</v>
      </c>
      <c r="B518" s="5" t="s">
        <v>476</v>
      </c>
    </row>
    <row r="519" spans="1:2" x14ac:dyDescent="0.25">
      <c r="A519" s="5" t="s">
        <v>477</v>
      </c>
      <c r="B519" s="5" t="s">
        <v>477</v>
      </c>
    </row>
    <row r="520" spans="1:2" x14ac:dyDescent="0.25">
      <c r="A520" s="5" t="s">
        <v>478</v>
      </c>
      <c r="B520" s="5" t="s">
        <v>478</v>
      </c>
    </row>
    <row r="521" spans="1:2" x14ac:dyDescent="0.25">
      <c r="A521" s="5" t="s">
        <v>479</v>
      </c>
      <c r="B521" s="5" t="s">
        <v>479</v>
      </c>
    </row>
    <row r="522" spans="1:2" x14ac:dyDescent="0.25">
      <c r="A522" s="5" t="s">
        <v>480</v>
      </c>
      <c r="B522" s="5" t="s">
        <v>480</v>
      </c>
    </row>
    <row r="523" spans="1:2" x14ac:dyDescent="0.25">
      <c r="A523" s="5" t="s">
        <v>481</v>
      </c>
      <c r="B523" s="5" t="s">
        <v>481</v>
      </c>
    </row>
    <row r="524" spans="1:2" x14ac:dyDescent="0.25">
      <c r="A524" s="5" t="s">
        <v>482</v>
      </c>
      <c r="B524" s="5" t="s">
        <v>482</v>
      </c>
    </row>
    <row r="525" spans="1:2" x14ac:dyDescent="0.25">
      <c r="A525" s="5" t="s">
        <v>483</v>
      </c>
      <c r="B525" s="5" t="s">
        <v>483</v>
      </c>
    </row>
    <row r="526" spans="1:2" x14ac:dyDescent="0.25">
      <c r="A526" s="5" t="s">
        <v>484</v>
      </c>
      <c r="B526" s="5" t="s">
        <v>484</v>
      </c>
    </row>
    <row r="527" spans="1:2" x14ac:dyDescent="0.25">
      <c r="A527" s="5" t="s">
        <v>485</v>
      </c>
      <c r="B527" s="5" t="s">
        <v>485</v>
      </c>
    </row>
    <row r="528" spans="1:2" x14ac:dyDescent="0.25">
      <c r="A528" s="5" t="s">
        <v>486</v>
      </c>
      <c r="B528" s="5" t="s">
        <v>486</v>
      </c>
    </row>
    <row r="529" spans="1:2" x14ac:dyDescent="0.25">
      <c r="A529" s="5" t="s">
        <v>487</v>
      </c>
      <c r="B529" s="5" t="s">
        <v>487</v>
      </c>
    </row>
    <row r="530" spans="1:2" x14ac:dyDescent="0.25">
      <c r="A530" s="5" t="s">
        <v>488</v>
      </c>
      <c r="B530" s="5" t="s">
        <v>488</v>
      </c>
    </row>
    <row r="531" spans="1:2" x14ac:dyDescent="0.25">
      <c r="A531" s="5" t="s">
        <v>489</v>
      </c>
      <c r="B531" s="5" t="s">
        <v>489</v>
      </c>
    </row>
    <row r="532" spans="1:2" x14ac:dyDescent="0.25">
      <c r="A532" s="5" t="s">
        <v>490</v>
      </c>
      <c r="B532" s="5" t="s">
        <v>490</v>
      </c>
    </row>
    <row r="533" spans="1:2" x14ac:dyDescent="0.25">
      <c r="A533" s="5" t="s">
        <v>491</v>
      </c>
      <c r="B533" s="5" t="s">
        <v>491</v>
      </c>
    </row>
    <row r="534" spans="1:2" x14ac:dyDescent="0.25">
      <c r="A534" s="5" t="s">
        <v>492</v>
      </c>
      <c r="B534" s="5" t="s">
        <v>492</v>
      </c>
    </row>
    <row r="535" spans="1:2" x14ac:dyDescent="0.25">
      <c r="A535" s="5" t="s">
        <v>493</v>
      </c>
      <c r="B535" s="5" t="s">
        <v>493</v>
      </c>
    </row>
    <row r="536" spans="1:2" x14ac:dyDescent="0.25">
      <c r="A536" s="5" t="s">
        <v>494</v>
      </c>
      <c r="B536" s="5" t="s">
        <v>494</v>
      </c>
    </row>
    <row r="537" spans="1:2" x14ac:dyDescent="0.25">
      <c r="A537" s="5" t="s">
        <v>495</v>
      </c>
      <c r="B537" s="5" t="s">
        <v>495</v>
      </c>
    </row>
    <row r="538" spans="1:2" x14ac:dyDescent="0.25">
      <c r="A538" s="5" t="s">
        <v>496</v>
      </c>
      <c r="B538" s="5" t="s">
        <v>496</v>
      </c>
    </row>
    <row r="539" spans="1:2" x14ac:dyDescent="0.25">
      <c r="A539" s="5" t="s">
        <v>497</v>
      </c>
      <c r="B539" s="5" t="s">
        <v>497</v>
      </c>
    </row>
    <row r="540" spans="1:2" x14ac:dyDescent="0.25">
      <c r="A540" s="5" t="s">
        <v>498</v>
      </c>
      <c r="B540" s="5" t="s">
        <v>498</v>
      </c>
    </row>
    <row r="541" spans="1:2" x14ac:dyDescent="0.25">
      <c r="A541" s="5" t="s">
        <v>499</v>
      </c>
      <c r="B541" s="5" t="s">
        <v>499</v>
      </c>
    </row>
    <row r="542" spans="1:2" x14ac:dyDescent="0.25">
      <c r="A542" s="5" t="s">
        <v>500</v>
      </c>
      <c r="B542" s="5" t="s">
        <v>500</v>
      </c>
    </row>
    <row r="543" spans="1:2" x14ac:dyDescent="0.25">
      <c r="A543" s="5" t="s">
        <v>501</v>
      </c>
      <c r="B543" s="5" t="s">
        <v>501</v>
      </c>
    </row>
    <row r="544" spans="1:2" x14ac:dyDescent="0.25">
      <c r="A544" s="5" t="s">
        <v>502</v>
      </c>
      <c r="B544" s="5" t="s">
        <v>502</v>
      </c>
    </row>
    <row r="545" spans="1:2" x14ac:dyDescent="0.25">
      <c r="A545" s="5" t="s">
        <v>503</v>
      </c>
      <c r="B545" s="5" t="s">
        <v>503</v>
      </c>
    </row>
    <row r="546" spans="1:2" x14ac:dyDescent="0.25">
      <c r="A546" s="5" t="s">
        <v>504</v>
      </c>
      <c r="B546" s="5" t="s">
        <v>504</v>
      </c>
    </row>
    <row r="547" spans="1:2" x14ac:dyDescent="0.25">
      <c r="A547" s="5" t="s">
        <v>505</v>
      </c>
      <c r="B547" s="5" t="s">
        <v>505</v>
      </c>
    </row>
    <row r="548" spans="1:2" x14ac:dyDescent="0.25">
      <c r="A548" s="5" t="s">
        <v>506</v>
      </c>
      <c r="B548" s="5" t="s">
        <v>506</v>
      </c>
    </row>
    <row r="549" spans="1:2" x14ac:dyDescent="0.25">
      <c r="A549" s="5" t="s">
        <v>507</v>
      </c>
      <c r="B549" s="5" t="s">
        <v>507</v>
      </c>
    </row>
    <row r="550" spans="1:2" x14ac:dyDescent="0.25">
      <c r="A550" s="5" t="s">
        <v>508</v>
      </c>
      <c r="B550" s="5" t="s">
        <v>508</v>
      </c>
    </row>
    <row r="551" spans="1:2" x14ac:dyDescent="0.25">
      <c r="A551" s="5" t="s">
        <v>509</v>
      </c>
      <c r="B551" s="5" t="s">
        <v>509</v>
      </c>
    </row>
    <row r="552" spans="1:2" x14ac:dyDescent="0.25">
      <c r="A552" s="5" t="s">
        <v>510</v>
      </c>
      <c r="B552" s="5" t="s">
        <v>510</v>
      </c>
    </row>
    <row r="553" spans="1:2" x14ac:dyDescent="0.25">
      <c r="A553" s="5" t="s">
        <v>511</v>
      </c>
      <c r="B553" s="5" t="s">
        <v>511</v>
      </c>
    </row>
    <row r="554" spans="1:2" x14ac:dyDescent="0.25">
      <c r="A554" s="5" t="s">
        <v>512</v>
      </c>
      <c r="B554" s="5" t="s">
        <v>512</v>
      </c>
    </row>
    <row r="555" spans="1:2" x14ac:dyDescent="0.25">
      <c r="A555" s="5" t="s">
        <v>513</v>
      </c>
      <c r="B555" s="5" t="s">
        <v>513</v>
      </c>
    </row>
    <row r="556" spans="1:2" x14ac:dyDescent="0.25">
      <c r="A556" s="5" t="s">
        <v>514</v>
      </c>
      <c r="B556" s="5" t="s">
        <v>514</v>
      </c>
    </row>
    <row r="557" spans="1:2" x14ac:dyDescent="0.25">
      <c r="A557" s="5" t="s">
        <v>515</v>
      </c>
      <c r="B557" s="5" t="s">
        <v>515</v>
      </c>
    </row>
    <row r="558" spans="1:2" x14ac:dyDescent="0.25">
      <c r="A558" s="5" t="s">
        <v>516</v>
      </c>
      <c r="B558" s="5" t="s">
        <v>516</v>
      </c>
    </row>
    <row r="559" spans="1:2" x14ac:dyDescent="0.25">
      <c r="A559" s="5" t="s">
        <v>517</v>
      </c>
      <c r="B559" s="5" t="s">
        <v>517</v>
      </c>
    </row>
    <row r="560" spans="1:2" x14ac:dyDescent="0.25">
      <c r="A560" s="5" t="s">
        <v>518</v>
      </c>
      <c r="B560" s="5" t="s">
        <v>518</v>
      </c>
    </row>
    <row r="561" spans="1:2" x14ac:dyDescent="0.25">
      <c r="A561" s="5" t="s">
        <v>519</v>
      </c>
      <c r="B561" s="5" t="s">
        <v>519</v>
      </c>
    </row>
    <row r="562" spans="1:2" x14ac:dyDescent="0.25">
      <c r="A562" s="5" t="s">
        <v>520</v>
      </c>
      <c r="B562" s="5" t="s">
        <v>520</v>
      </c>
    </row>
    <row r="563" spans="1:2" x14ac:dyDescent="0.25">
      <c r="A563" s="5" t="s">
        <v>2699</v>
      </c>
      <c r="B563" s="5" t="s">
        <v>2699</v>
      </c>
    </row>
    <row r="564" spans="1:2" x14ac:dyDescent="0.25">
      <c r="A564" s="5" t="s">
        <v>521</v>
      </c>
      <c r="B564" s="5" t="s">
        <v>521</v>
      </c>
    </row>
    <row r="565" spans="1:2" x14ac:dyDescent="0.25">
      <c r="A565" s="5" t="s">
        <v>521</v>
      </c>
      <c r="B565" s="5" t="s">
        <v>521</v>
      </c>
    </row>
    <row r="566" spans="1:2" x14ac:dyDescent="0.25">
      <c r="A566" s="5" t="s">
        <v>522</v>
      </c>
      <c r="B566" s="5" t="s">
        <v>522</v>
      </c>
    </row>
    <row r="567" spans="1:2" x14ac:dyDescent="0.25">
      <c r="A567" s="5" t="s">
        <v>2810</v>
      </c>
      <c r="B567" s="5" t="s">
        <v>2810</v>
      </c>
    </row>
    <row r="568" spans="1:2" x14ac:dyDescent="0.25">
      <c r="A568" s="5" t="s">
        <v>2700</v>
      </c>
      <c r="B568" s="5" t="s">
        <v>2700</v>
      </c>
    </row>
    <row r="569" spans="1:2" x14ac:dyDescent="0.25">
      <c r="A569" s="5" t="s">
        <v>523</v>
      </c>
      <c r="B569" s="5" t="s">
        <v>523</v>
      </c>
    </row>
    <row r="570" spans="1:2" x14ac:dyDescent="0.25">
      <c r="A570" s="5" t="s">
        <v>524</v>
      </c>
      <c r="B570" s="5" t="s">
        <v>524</v>
      </c>
    </row>
    <row r="571" spans="1:2" x14ac:dyDescent="0.25">
      <c r="A571" s="5" t="s">
        <v>525</v>
      </c>
      <c r="B571" s="5" t="s">
        <v>525</v>
      </c>
    </row>
    <row r="572" spans="1:2" x14ac:dyDescent="0.25">
      <c r="A572" s="5" t="s">
        <v>526</v>
      </c>
      <c r="B572" s="5" t="s">
        <v>526</v>
      </c>
    </row>
    <row r="573" spans="1:2" x14ac:dyDescent="0.25">
      <c r="A573" s="5" t="s">
        <v>527</v>
      </c>
      <c r="B573" s="5" t="s">
        <v>527</v>
      </c>
    </row>
    <row r="574" spans="1:2" x14ac:dyDescent="0.25">
      <c r="A574" s="5" t="s">
        <v>528</v>
      </c>
      <c r="B574" s="5" t="s">
        <v>528</v>
      </c>
    </row>
    <row r="575" spans="1:2" x14ac:dyDescent="0.25">
      <c r="A575" s="5" t="s">
        <v>529</v>
      </c>
      <c r="B575" s="5" t="s">
        <v>529</v>
      </c>
    </row>
    <row r="576" spans="1:2" x14ac:dyDescent="0.25">
      <c r="A576" s="5" t="s">
        <v>530</v>
      </c>
      <c r="B576" s="5" t="s">
        <v>530</v>
      </c>
    </row>
    <row r="577" spans="1:2" x14ac:dyDescent="0.25">
      <c r="A577" s="5" t="s">
        <v>531</v>
      </c>
      <c r="B577" s="5" t="s">
        <v>531</v>
      </c>
    </row>
    <row r="578" spans="1:2" x14ac:dyDescent="0.25">
      <c r="A578" s="5" t="s">
        <v>532</v>
      </c>
      <c r="B578" s="5" t="s">
        <v>532</v>
      </c>
    </row>
    <row r="579" spans="1:2" x14ac:dyDescent="0.25">
      <c r="A579" s="5" t="s">
        <v>533</v>
      </c>
      <c r="B579" s="5" t="s">
        <v>533</v>
      </c>
    </row>
    <row r="580" spans="1:2" x14ac:dyDescent="0.25">
      <c r="A580" s="5" t="s">
        <v>534</v>
      </c>
      <c r="B580" s="5" t="s">
        <v>534</v>
      </c>
    </row>
    <row r="581" spans="1:2" x14ac:dyDescent="0.25">
      <c r="A581" s="5" t="s">
        <v>535</v>
      </c>
      <c r="B581" s="5" t="s">
        <v>535</v>
      </c>
    </row>
    <row r="582" spans="1:2" x14ac:dyDescent="0.25">
      <c r="A582" s="5" t="s">
        <v>536</v>
      </c>
      <c r="B582" s="5" t="s">
        <v>536</v>
      </c>
    </row>
    <row r="583" spans="1:2" x14ac:dyDescent="0.25">
      <c r="A583" s="5" t="s">
        <v>537</v>
      </c>
      <c r="B583" s="5" t="s">
        <v>537</v>
      </c>
    </row>
    <row r="584" spans="1:2" x14ac:dyDescent="0.25">
      <c r="A584" s="5" t="s">
        <v>538</v>
      </c>
      <c r="B584" s="5" t="s">
        <v>538</v>
      </c>
    </row>
    <row r="585" spans="1:2" x14ac:dyDescent="0.25">
      <c r="A585" s="5" t="s">
        <v>539</v>
      </c>
      <c r="B585" s="5" t="s">
        <v>539</v>
      </c>
    </row>
    <row r="586" spans="1:2" x14ac:dyDescent="0.25">
      <c r="A586" s="5" t="s">
        <v>540</v>
      </c>
      <c r="B586" s="5" t="s">
        <v>540</v>
      </c>
    </row>
    <row r="587" spans="1:2" x14ac:dyDescent="0.25">
      <c r="A587" s="5" t="s">
        <v>541</v>
      </c>
      <c r="B587" s="5" t="s">
        <v>541</v>
      </c>
    </row>
    <row r="588" spans="1:2" x14ac:dyDescent="0.25">
      <c r="A588" s="5" t="s">
        <v>542</v>
      </c>
      <c r="B588" s="5" t="s">
        <v>542</v>
      </c>
    </row>
    <row r="589" spans="1:2" x14ac:dyDescent="0.25">
      <c r="A589" s="5" t="s">
        <v>543</v>
      </c>
      <c r="B589" s="5" t="s">
        <v>543</v>
      </c>
    </row>
    <row r="590" spans="1:2" x14ac:dyDescent="0.25">
      <c r="A590" s="5" t="s">
        <v>544</v>
      </c>
      <c r="B590" s="5" t="s">
        <v>544</v>
      </c>
    </row>
    <row r="591" spans="1:2" x14ac:dyDescent="0.25">
      <c r="A591" s="5" t="s">
        <v>545</v>
      </c>
      <c r="B591" s="5" t="s">
        <v>545</v>
      </c>
    </row>
    <row r="592" spans="1:2" x14ac:dyDescent="0.25">
      <c r="A592" s="5" t="s">
        <v>546</v>
      </c>
      <c r="B592" s="5" t="s">
        <v>546</v>
      </c>
    </row>
    <row r="593" spans="1:2" x14ac:dyDescent="0.25">
      <c r="A593" s="5" t="s">
        <v>547</v>
      </c>
      <c r="B593" s="5" t="s">
        <v>547</v>
      </c>
    </row>
    <row r="594" spans="1:2" x14ac:dyDescent="0.25">
      <c r="A594" s="5" t="s">
        <v>548</v>
      </c>
      <c r="B594" s="5" t="s">
        <v>548</v>
      </c>
    </row>
    <row r="595" spans="1:2" x14ac:dyDescent="0.25">
      <c r="A595" s="5" t="s">
        <v>549</v>
      </c>
      <c r="B595" s="5" t="s">
        <v>549</v>
      </c>
    </row>
    <row r="596" spans="1:2" x14ac:dyDescent="0.25">
      <c r="A596" s="5" t="s">
        <v>550</v>
      </c>
      <c r="B596" s="5" t="s">
        <v>550</v>
      </c>
    </row>
    <row r="597" spans="1:2" x14ac:dyDescent="0.25">
      <c r="A597" s="5" t="s">
        <v>551</v>
      </c>
      <c r="B597" s="5" t="s">
        <v>551</v>
      </c>
    </row>
    <row r="598" spans="1:2" x14ac:dyDescent="0.25">
      <c r="A598" s="5" t="s">
        <v>552</v>
      </c>
      <c r="B598" s="5" t="s">
        <v>552</v>
      </c>
    </row>
    <row r="599" spans="1:2" x14ac:dyDescent="0.25">
      <c r="A599" s="5" t="s">
        <v>553</v>
      </c>
      <c r="B599" s="5" t="s">
        <v>553</v>
      </c>
    </row>
    <row r="600" spans="1:2" x14ac:dyDescent="0.25">
      <c r="A600" s="5" t="s">
        <v>554</v>
      </c>
      <c r="B600" s="5" t="s">
        <v>554</v>
      </c>
    </row>
    <row r="601" spans="1:2" x14ac:dyDescent="0.25">
      <c r="A601" s="5" t="s">
        <v>555</v>
      </c>
      <c r="B601" s="5" t="s">
        <v>555</v>
      </c>
    </row>
    <row r="602" spans="1:2" x14ac:dyDescent="0.25">
      <c r="A602" s="5" t="s">
        <v>556</v>
      </c>
      <c r="B602" s="5" t="s">
        <v>556</v>
      </c>
    </row>
    <row r="603" spans="1:2" ht="30" x14ac:dyDescent="0.25">
      <c r="A603" s="5" t="s">
        <v>557</v>
      </c>
      <c r="B603" s="5" t="s">
        <v>557</v>
      </c>
    </row>
    <row r="604" spans="1:2" x14ac:dyDescent="0.25">
      <c r="A604" s="5" t="s">
        <v>558</v>
      </c>
      <c r="B604" s="5" t="s">
        <v>558</v>
      </c>
    </row>
    <row r="605" spans="1:2" x14ac:dyDescent="0.25">
      <c r="A605" s="5" t="s">
        <v>559</v>
      </c>
      <c r="B605" s="5" t="s">
        <v>559</v>
      </c>
    </row>
    <row r="606" spans="1:2" x14ac:dyDescent="0.25">
      <c r="A606" s="5" t="s">
        <v>2701</v>
      </c>
      <c r="B606" s="5" t="s">
        <v>2701</v>
      </c>
    </row>
    <row r="607" spans="1:2" x14ac:dyDescent="0.25">
      <c r="A607" s="5" t="s">
        <v>560</v>
      </c>
      <c r="B607" s="5" t="s">
        <v>560</v>
      </c>
    </row>
    <row r="608" spans="1:2" x14ac:dyDescent="0.25">
      <c r="A608" s="5" t="s">
        <v>561</v>
      </c>
      <c r="B608" s="5" t="s">
        <v>561</v>
      </c>
    </row>
    <row r="609" spans="1:2" x14ac:dyDescent="0.25">
      <c r="A609" s="5" t="s">
        <v>562</v>
      </c>
      <c r="B609" s="5" t="s">
        <v>562</v>
      </c>
    </row>
    <row r="610" spans="1:2" x14ac:dyDescent="0.25">
      <c r="A610" s="5" t="s">
        <v>563</v>
      </c>
      <c r="B610" s="5" t="s">
        <v>563</v>
      </c>
    </row>
    <row r="611" spans="1:2" x14ac:dyDescent="0.25">
      <c r="A611" s="5" t="s">
        <v>564</v>
      </c>
      <c r="B611" s="5" t="s">
        <v>564</v>
      </c>
    </row>
    <row r="612" spans="1:2" x14ac:dyDescent="0.25">
      <c r="A612" s="5" t="s">
        <v>565</v>
      </c>
      <c r="B612" s="5" t="s">
        <v>2214</v>
      </c>
    </row>
    <row r="613" spans="1:2" x14ac:dyDescent="0.25">
      <c r="A613" s="5" t="s">
        <v>566</v>
      </c>
      <c r="B613" s="5" t="s">
        <v>566</v>
      </c>
    </row>
    <row r="614" spans="1:2" x14ac:dyDescent="0.25">
      <c r="A614" s="5" t="s">
        <v>567</v>
      </c>
      <c r="B614" s="5" t="s">
        <v>567</v>
      </c>
    </row>
    <row r="615" spans="1:2" x14ac:dyDescent="0.25">
      <c r="A615" s="5" t="s">
        <v>568</v>
      </c>
      <c r="B615" s="5" t="s">
        <v>568</v>
      </c>
    </row>
    <row r="616" spans="1:2" x14ac:dyDescent="0.25">
      <c r="A616" s="5" t="s">
        <v>569</v>
      </c>
      <c r="B616" s="5" t="s">
        <v>569</v>
      </c>
    </row>
    <row r="617" spans="1:2" x14ac:dyDescent="0.25">
      <c r="A617" s="5" t="s">
        <v>570</v>
      </c>
      <c r="B617" s="5" t="s">
        <v>570</v>
      </c>
    </row>
    <row r="618" spans="1:2" x14ac:dyDescent="0.25">
      <c r="A618" s="5" t="s">
        <v>571</v>
      </c>
      <c r="B618" s="5" t="s">
        <v>571</v>
      </c>
    </row>
    <row r="619" spans="1:2" x14ac:dyDescent="0.25">
      <c r="A619" s="5" t="s">
        <v>572</v>
      </c>
      <c r="B619" s="5" t="s">
        <v>572</v>
      </c>
    </row>
    <row r="620" spans="1:2" x14ac:dyDescent="0.25">
      <c r="A620" s="5" t="s">
        <v>573</v>
      </c>
      <c r="B620" s="5" t="s">
        <v>573</v>
      </c>
    </row>
    <row r="621" spans="1:2" x14ac:dyDescent="0.25">
      <c r="A621" s="5" t="s">
        <v>574</v>
      </c>
      <c r="B621" s="5" t="s">
        <v>574</v>
      </c>
    </row>
    <row r="622" spans="1:2" x14ac:dyDescent="0.25">
      <c r="A622" s="5" t="s">
        <v>575</v>
      </c>
      <c r="B622" s="5" t="s">
        <v>575</v>
      </c>
    </row>
    <row r="623" spans="1:2" x14ac:dyDescent="0.25">
      <c r="A623" s="5" t="s">
        <v>576</v>
      </c>
      <c r="B623" s="5" t="s">
        <v>576</v>
      </c>
    </row>
    <row r="624" spans="1:2" x14ac:dyDescent="0.25">
      <c r="A624" s="5" t="s">
        <v>577</v>
      </c>
      <c r="B624" s="5" t="s">
        <v>577</v>
      </c>
    </row>
    <row r="625" spans="1:2" x14ac:dyDescent="0.25">
      <c r="A625" s="5" t="s">
        <v>578</v>
      </c>
      <c r="B625" s="5" t="s">
        <v>578</v>
      </c>
    </row>
    <row r="626" spans="1:2" x14ac:dyDescent="0.25">
      <c r="A626" s="5" t="s">
        <v>579</v>
      </c>
      <c r="B626" s="5" t="s">
        <v>579</v>
      </c>
    </row>
    <row r="627" spans="1:2" x14ac:dyDescent="0.25">
      <c r="A627" s="5" t="s">
        <v>580</v>
      </c>
      <c r="B627" s="5" t="s">
        <v>580</v>
      </c>
    </row>
    <row r="628" spans="1:2" x14ac:dyDescent="0.25">
      <c r="A628" s="5" t="s">
        <v>581</v>
      </c>
      <c r="B628" s="5" t="s">
        <v>581</v>
      </c>
    </row>
    <row r="629" spans="1:2" x14ac:dyDescent="0.25">
      <c r="A629" s="5" t="s">
        <v>582</v>
      </c>
      <c r="B629" s="5" t="s">
        <v>582</v>
      </c>
    </row>
    <row r="630" spans="1:2" x14ac:dyDescent="0.25">
      <c r="A630" s="5" t="s">
        <v>583</v>
      </c>
      <c r="B630" s="5" t="s">
        <v>583</v>
      </c>
    </row>
    <row r="631" spans="1:2" x14ac:dyDescent="0.25">
      <c r="A631" s="5" t="s">
        <v>584</v>
      </c>
      <c r="B631" s="5" t="s">
        <v>584</v>
      </c>
    </row>
    <row r="632" spans="1:2" x14ac:dyDescent="0.25">
      <c r="A632" s="5" t="s">
        <v>2702</v>
      </c>
      <c r="B632" s="5" t="s">
        <v>2702</v>
      </c>
    </row>
    <row r="633" spans="1:2" x14ac:dyDescent="0.25">
      <c r="A633" s="5" t="s">
        <v>585</v>
      </c>
      <c r="B633" s="5" t="s">
        <v>585</v>
      </c>
    </row>
    <row r="634" spans="1:2" x14ac:dyDescent="0.25">
      <c r="A634" s="5" t="s">
        <v>586</v>
      </c>
      <c r="B634" s="5" t="s">
        <v>586</v>
      </c>
    </row>
    <row r="635" spans="1:2" x14ac:dyDescent="0.25">
      <c r="A635" s="5" t="s">
        <v>587</v>
      </c>
      <c r="B635" s="5" t="s">
        <v>587</v>
      </c>
    </row>
    <row r="636" spans="1:2" x14ac:dyDescent="0.25">
      <c r="A636" s="5" t="s">
        <v>588</v>
      </c>
      <c r="B636" s="5" t="s">
        <v>588</v>
      </c>
    </row>
    <row r="637" spans="1:2" x14ac:dyDescent="0.25">
      <c r="A637" s="5" t="s">
        <v>588</v>
      </c>
      <c r="B637" s="5" t="s">
        <v>588</v>
      </c>
    </row>
    <row r="638" spans="1:2" x14ac:dyDescent="0.25">
      <c r="A638" s="5" t="s">
        <v>589</v>
      </c>
      <c r="B638" s="5" t="s">
        <v>589</v>
      </c>
    </row>
    <row r="639" spans="1:2" x14ac:dyDescent="0.25">
      <c r="A639" s="5" t="s">
        <v>590</v>
      </c>
      <c r="B639" s="5" t="s">
        <v>590</v>
      </c>
    </row>
    <row r="640" spans="1:2" x14ac:dyDescent="0.25">
      <c r="A640" s="5" t="s">
        <v>591</v>
      </c>
      <c r="B640" s="5" t="s">
        <v>591</v>
      </c>
    </row>
    <row r="641" spans="1:2" x14ac:dyDescent="0.25">
      <c r="A641" s="5" t="s">
        <v>2703</v>
      </c>
      <c r="B641" s="5" t="s">
        <v>2703</v>
      </c>
    </row>
    <row r="642" spans="1:2" x14ac:dyDescent="0.25">
      <c r="A642" s="5" t="s">
        <v>592</v>
      </c>
      <c r="B642" s="5" t="s">
        <v>592</v>
      </c>
    </row>
    <row r="643" spans="1:2" x14ac:dyDescent="0.25">
      <c r="A643" s="5" t="s">
        <v>593</v>
      </c>
      <c r="B643" s="5" t="s">
        <v>593</v>
      </c>
    </row>
    <row r="644" spans="1:2" x14ac:dyDescent="0.25">
      <c r="A644" s="5" t="s">
        <v>594</v>
      </c>
      <c r="B644" s="5" t="s">
        <v>594</v>
      </c>
    </row>
    <row r="645" spans="1:2" x14ac:dyDescent="0.25">
      <c r="A645" s="5" t="s">
        <v>595</v>
      </c>
      <c r="B645" s="5" t="s">
        <v>595</v>
      </c>
    </row>
    <row r="646" spans="1:2" x14ac:dyDescent="0.25">
      <c r="A646" s="5" t="s">
        <v>596</v>
      </c>
      <c r="B646" s="5" t="s">
        <v>596</v>
      </c>
    </row>
    <row r="647" spans="1:2" x14ac:dyDescent="0.25">
      <c r="A647" s="5" t="s">
        <v>597</v>
      </c>
      <c r="B647" s="5" t="s">
        <v>597</v>
      </c>
    </row>
    <row r="648" spans="1:2" x14ac:dyDescent="0.25">
      <c r="A648" s="5" t="s">
        <v>598</v>
      </c>
      <c r="B648" s="5" t="s">
        <v>598</v>
      </c>
    </row>
    <row r="649" spans="1:2" x14ac:dyDescent="0.25">
      <c r="A649" s="5" t="s">
        <v>599</v>
      </c>
      <c r="B649" s="5" t="s">
        <v>599</v>
      </c>
    </row>
    <row r="650" spans="1:2" x14ac:dyDescent="0.25">
      <c r="A650" s="5" t="s">
        <v>600</v>
      </c>
      <c r="B650" s="5" t="s">
        <v>600</v>
      </c>
    </row>
    <row r="651" spans="1:2" x14ac:dyDescent="0.25">
      <c r="A651" s="5" t="s">
        <v>601</v>
      </c>
      <c r="B651" s="5" t="s">
        <v>601</v>
      </c>
    </row>
    <row r="652" spans="1:2" x14ac:dyDescent="0.25">
      <c r="A652" s="5" t="s">
        <v>602</v>
      </c>
      <c r="B652" s="5" t="s">
        <v>602</v>
      </c>
    </row>
    <row r="653" spans="1:2" x14ac:dyDescent="0.25">
      <c r="A653" s="5" t="s">
        <v>603</v>
      </c>
      <c r="B653" s="5" t="s">
        <v>603</v>
      </c>
    </row>
    <row r="654" spans="1:2" x14ac:dyDescent="0.25">
      <c r="A654" s="5" t="s">
        <v>604</v>
      </c>
      <c r="B654" s="5" t="s">
        <v>604</v>
      </c>
    </row>
    <row r="655" spans="1:2" x14ac:dyDescent="0.25">
      <c r="A655" s="5" t="s">
        <v>605</v>
      </c>
      <c r="B655" s="5" t="s">
        <v>605</v>
      </c>
    </row>
    <row r="656" spans="1:2" x14ac:dyDescent="0.25">
      <c r="A656" s="5" t="s">
        <v>606</v>
      </c>
      <c r="B656" s="5" t="s">
        <v>606</v>
      </c>
    </row>
    <row r="657" spans="1:2" x14ac:dyDescent="0.25">
      <c r="A657" s="5" t="s">
        <v>607</v>
      </c>
      <c r="B657" s="5" t="s">
        <v>607</v>
      </c>
    </row>
    <row r="658" spans="1:2" x14ac:dyDescent="0.25">
      <c r="A658" s="5" t="s">
        <v>608</v>
      </c>
      <c r="B658" s="5" t="s">
        <v>608</v>
      </c>
    </row>
    <row r="659" spans="1:2" x14ac:dyDescent="0.25">
      <c r="A659" s="5" t="s">
        <v>609</v>
      </c>
      <c r="B659" s="5" t="s">
        <v>609</v>
      </c>
    </row>
    <row r="660" spans="1:2" x14ac:dyDescent="0.25">
      <c r="A660" s="5" t="s">
        <v>610</v>
      </c>
      <c r="B660" s="5" t="s">
        <v>610</v>
      </c>
    </row>
    <row r="661" spans="1:2" x14ac:dyDescent="0.25">
      <c r="A661" s="5" t="s">
        <v>611</v>
      </c>
      <c r="B661" s="5" t="s">
        <v>611</v>
      </c>
    </row>
    <row r="662" spans="1:2" x14ac:dyDescent="0.25">
      <c r="A662" s="5" t="s">
        <v>612</v>
      </c>
      <c r="B662" s="5" t="s">
        <v>612</v>
      </c>
    </row>
    <row r="663" spans="1:2" x14ac:dyDescent="0.25">
      <c r="A663" s="5" t="s">
        <v>613</v>
      </c>
      <c r="B663" s="5" t="s">
        <v>613</v>
      </c>
    </row>
    <row r="664" spans="1:2" x14ac:dyDescent="0.25">
      <c r="A664" s="5" t="s">
        <v>614</v>
      </c>
      <c r="B664" s="5" t="s">
        <v>614</v>
      </c>
    </row>
    <row r="665" spans="1:2" x14ac:dyDescent="0.25">
      <c r="A665" s="5" t="s">
        <v>615</v>
      </c>
      <c r="B665" s="5" t="s">
        <v>615</v>
      </c>
    </row>
    <row r="666" spans="1:2" x14ac:dyDescent="0.25">
      <c r="A666" s="5" t="s">
        <v>616</v>
      </c>
      <c r="B666" s="5" t="s">
        <v>616</v>
      </c>
    </row>
    <row r="667" spans="1:2" x14ac:dyDescent="0.25">
      <c r="A667" s="5" t="s">
        <v>617</v>
      </c>
      <c r="B667" s="5" t="s">
        <v>617</v>
      </c>
    </row>
    <row r="668" spans="1:2" x14ac:dyDescent="0.25">
      <c r="A668" s="5" t="s">
        <v>618</v>
      </c>
      <c r="B668" s="5" t="s">
        <v>618</v>
      </c>
    </row>
    <row r="669" spans="1:2" x14ac:dyDescent="0.25">
      <c r="A669" s="5" t="s">
        <v>619</v>
      </c>
      <c r="B669" s="5" t="s">
        <v>619</v>
      </c>
    </row>
    <row r="670" spans="1:2" x14ac:dyDescent="0.25">
      <c r="A670" s="5" t="s">
        <v>620</v>
      </c>
      <c r="B670" s="5" t="s">
        <v>620</v>
      </c>
    </row>
    <row r="671" spans="1:2" x14ac:dyDescent="0.25">
      <c r="A671" s="5" t="s">
        <v>621</v>
      </c>
      <c r="B671" s="5" t="s">
        <v>621</v>
      </c>
    </row>
    <row r="672" spans="1:2" x14ac:dyDescent="0.25">
      <c r="A672" s="5" t="s">
        <v>622</v>
      </c>
      <c r="B672" s="5" t="s">
        <v>622</v>
      </c>
    </row>
    <row r="673" spans="1:2" x14ac:dyDescent="0.25">
      <c r="A673" s="5" t="s">
        <v>623</v>
      </c>
      <c r="B673" s="5" t="s">
        <v>623</v>
      </c>
    </row>
    <row r="674" spans="1:2" x14ac:dyDescent="0.25">
      <c r="A674" s="5" t="s">
        <v>624</v>
      </c>
      <c r="B674" s="5" t="s">
        <v>624</v>
      </c>
    </row>
    <row r="675" spans="1:2" x14ac:dyDescent="0.25">
      <c r="A675" s="5" t="s">
        <v>625</v>
      </c>
      <c r="B675" s="5" t="s">
        <v>625</v>
      </c>
    </row>
    <row r="676" spans="1:2" x14ac:dyDescent="0.25">
      <c r="A676" s="5" t="s">
        <v>626</v>
      </c>
      <c r="B676" s="5" t="s">
        <v>626</v>
      </c>
    </row>
    <row r="677" spans="1:2" x14ac:dyDescent="0.25">
      <c r="A677" s="5" t="s">
        <v>627</v>
      </c>
      <c r="B677" s="5" t="s">
        <v>627</v>
      </c>
    </row>
    <row r="678" spans="1:2" x14ac:dyDescent="0.25">
      <c r="A678" s="5" t="s">
        <v>628</v>
      </c>
      <c r="B678" s="5" t="s">
        <v>628</v>
      </c>
    </row>
    <row r="679" spans="1:2" x14ac:dyDescent="0.25">
      <c r="A679" s="5" t="s">
        <v>629</v>
      </c>
      <c r="B679" s="5" t="s">
        <v>629</v>
      </c>
    </row>
    <row r="680" spans="1:2" x14ac:dyDescent="0.25">
      <c r="A680" s="5" t="s">
        <v>630</v>
      </c>
      <c r="B680" s="5" t="s">
        <v>630</v>
      </c>
    </row>
    <row r="681" spans="1:2" x14ac:dyDescent="0.25">
      <c r="A681" s="5" t="s">
        <v>631</v>
      </c>
      <c r="B681" s="5" t="s">
        <v>631</v>
      </c>
    </row>
    <row r="682" spans="1:2" x14ac:dyDescent="0.25">
      <c r="A682" s="5" t="s">
        <v>632</v>
      </c>
      <c r="B682" s="5" t="s">
        <v>632</v>
      </c>
    </row>
    <row r="683" spans="1:2" x14ac:dyDescent="0.25">
      <c r="A683" s="5" t="s">
        <v>633</v>
      </c>
      <c r="B683" s="5" t="s">
        <v>633</v>
      </c>
    </row>
    <row r="684" spans="1:2" x14ac:dyDescent="0.25">
      <c r="A684" s="5" t="s">
        <v>634</v>
      </c>
      <c r="B684" s="5" t="s">
        <v>634</v>
      </c>
    </row>
    <row r="685" spans="1:2" x14ac:dyDescent="0.25">
      <c r="A685" s="5" t="s">
        <v>635</v>
      </c>
      <c r="B685" s="5" t="s">
        <v>635</v>
      </c>
    </row>
    <row r="686" spans="1:2" x14ac:dyDescent="0.25">
      <c r="A686" s="5" t="s">
        <v>636</v>
      </c>
      <c r="B686" s="5" t="s">
        <v>636</v>
      </c>
    </row>
    <row r="687" spans="1:2" x14ac:dyDescent="0.25">
      <c r="A687" s="5" t="s">
        <v>637</v>
      </c>
      <c r="B687" s="5" t="s">
        <v>637</v>
      </c>
    </row>
    <row r="688" spans="1:2" x14ac:dyDescent="0.25">
      <c r="A688" s="5" t="s">
        <v>638</v>
      </c>
      <c r="B688" s="5" t="s">
        <v>638</v>
      </c>
    </row>
    <row r="689" spans="1:2" x14ac:dyDescent="0.25">
      <c r="A689" s="5" t="s">
        <v>639</v>
      </c>
      <c r="B689" s="5" t="s">
        <v>639</v>
      </c>
    </row>
    <row r="690" spans="1:2" x14ac:dyDescent="0.25">
      <c r="A690" s="5" t="s">
        <v>640</v>
      </c>
      <c r="B690" s="5" t="s">
        <v>640</v>
      </c>
    </row>
    <row r="691" spans="1:2" x14ac:dyDescent="0.25">
      <c r="A691" s="5" t="s">
        <v>641</v>
      </c>
      <c r="B691" s="5" t="s">
        <v>641</v>
      </c>
    </row>
    <row r="692" spans="1:2" x14ac:dyDescent="0.25">
      <c r="A692" s="5" t="s">
        <v>642</v>
      </c>
      <c r="B692" s="5" t="s">
        <v>642</v>
      </c>
    </row>
    <row r="693" spans="1:2" x14ac:dyDescent="0.25">
      <c r="A693" s="5" t="s">
        <v>643</v>
      </c>
      <c r="B693" s="5" t="s">
        <v>643</v>
      </c>
    </row>
    <row r="694" spans="1:2" x14ac:dyDescent="0.25">
      <c r="A694" s="5" t="s">
        <v>644</v>
      </c>
      <c r="B694" s="5" t="s">
        <v>644</v>
      </c>
    </row>
    <row r="695" spans="1:2" x14ac:dyDescent="0.25">
      <c r="A695" s="5" t="s">
        <v>645</v>
      </c>
      <c r="B695" s="5" t="s">
        <v>645</v>
      </c>
    </row>
    <row r="696" spans="1:2" x14ac:dyDescent="0.25">
      <c r="A696" s="5" t="s">
        <v>646</v>
      </c>
      <c r="B696" s="5" t="s">
        <v>646</v>
      </c>
    </row>
    <row r="697" spans="1:2" x14ac:dyDescent="0.25">
      <c r="A697" s="5" t="s">
        <v>647</v>
      </c>
      <c r="B697" s="5" t="s">
        <v>647</v>
      </c>
    </row>
    <row r="698" spans="1:2" x14ac:dyDescent="0.25">
      <c r="A698" s="5" t="s">
        <v>648</v>
      </c>
      <c r="B698" s="5" t="s">
        <v>648</v>
      </c>
    </row>
    <row r="699" spans="1:2" x14ac:dyDescent="0.25">
      <c r="A699" s="5" t="s">
        <v>649</v>
      </c>
      <c r="B699" s="5" t="s">
        <v>649</v>
      </c>
    </row>
    <row r="700" spans="1:2" x14ac:dyDescent="0.25">
      <c r="A700" s="5" t="s">
        <v>650</v>
      </c>
      <c r="B700" s="5" t="s">
        <v>650</v>
      </c>
    </row>
    <row r="701" spans="1:2" x14ac:dyDescent="0.25">
      <c r="A701" s="5" t="s">
        <v>651</v>
      </c>
      <c r="B701" s="5" t="s">
        <v>651</v>
      </c>
    </row>
    <row r="702" spans="1:2" x14ac:dyDescent="0.25">
      <c r="A702" s="5" t="s">
        <v>652</v>
      </c>
      <c r="B702" s="5" t="s">
        <v>652</v>
      </c>
    </row>
    <row r="703" spans="1:2" x14ac:dyDescent="0.25">
      <c r="A703" s="5" t="s">
        <v>653</v>
      </c>
      <c r="B703" s="5" t="s">
        <v>653</v>
      </c>
    </row>
    <row r="704" spans="1:2" x14ac:dyDescent="0.25">
      <c r="A704" s="5" t="s">
        <v>654</v>
      </c>
      <c r="B704" s="5" t="s">
        <v>654</v>
      </c>
    </row>
    <row r="705" spans="1:2" x14ac:dyDescent="0.25">
      <c r="A705" s="5" t="s">
        <v>655</v>
      </c>
      <c r="B705" s="5" t="s">
        <v>655</v>
      </c>
    </row>
    <row r="706" spans="1:2" x14ac:dyDescent="0.25">
      <c r="A706" s="5" t="s">
        <v>656</v>
      </c>
      <c r="B706" s="5" t="s">
        <v>656</v>
      </c>
    </row>
    <row r="707" spans="1:2" x14ac:dyDescent="0.25">
      <c r="A707" s="5" t="s">
        <v>657</v>
      </c>
      <c r="B707" s="5" t="s">
        <v>657</v>
      </c>
    </row>
    <row r="708" spans="1:2" x14ac:dyDescent="0.25">
      <c r="A708" s="5" t="s">
        <v>658</v>
      </c>
      <c r="B708" s="5" t="s">
        <v>658</v>
      </c>
    </row>
    <row r="709" spans="1:2" x14ac:dyDescent="0.25">
      <c r="A709" s="5" t="s">
        <v>659</v>
      </c>
      <c r="B709" s="5" t="s">
        <v>659</v>
      </c>
    </row>
    <row r="710" spans="1:2" x14ac:dyDescent="0.25">
      <c r="A710" s="5" t="s">
        <v>660</v>
      </c>
      <c r="B710" s="5" t="s">
        <v>660</v>
      </c>
    </row>
    <row r="711" spans="1:2" x14ac:dyDescent="0.25">
      <c r="A711" s="5" t="s">
        <v>661</v>
      </c>
      <c r="B711" s="5" t="s">
        <v>661</v>
      </c>
    </row>
    <row r="712" spans="1:2" x14ac:dyDescent="0.25">
      <c r="A712" s="5" t="s">
        <v>2704</v>
      </c>
      <c r="B712" s="5" t="s">
        <v>2704</v>
      </c>
    </row>
    <row r="713" spans="1:2" x14ac:dyDescent="0.25">
      <c r="A713" s="5" t="s">
        <v>662</v>
      </c>
      <c r="B713" s="5" t="s">
        <v>662</v>
      </c>
    </row>
    <row r="714" spans="1:2" x14ac:dyDescent="0.25">
      <c r="A714" s="5" t="s">
        <v>663</v>
      </c>
      <c r="B714" s="5" t="s">
        <v>663</v>
      </c>
    </row>
    <row r="715" spans="1:2" x14ac:dyDescent="0.25">
      <c r="A715" s="5" t="s">
        <v>664</v>
      </c>
      <c r="B715" s="5" t="s">
        <v>664</v>
      </c>
    </row>
    <row r="716" spans="1:2" x14ac:dyDescent="0.25">
      <c r="A716" s="5" t="s">
        <v>665</v>
      </c>
      <c r="B716" s="5" t="s">
        <v>665</v>
      </c>
    </row>
    <row r="717" spans="1:2" x14ac:dyDescent="0.25">
      <c r="A717" s="5" t="s">
        <v>666</v>
      </c>
      <c r="B717" s="5" t="s">
        <v>666</v>
      </c>
    </row>
    <row r="718" spans="1:2" x14ac:dyDescent="0.25">
      <c r="A718" s="5" t="s">
        <v>667</v>
      </c>
      <c r="B718" s="5" t="s">
        <v>667</v>
      </c>
    </row>
    <row r="719" spans="1:2" x14ac:dyDescent="0.25">
      <c r="A719" s="5" t="s">
        <v>668</v>
      </c>
      <c r="B719" s="5" t="s">
        <v>668</v>
      </c>
    </row>
    <row r="720" spans="1:2" x14ac:dyDescent="0.25">
      <c r="A720" s="5" t="s">
        <v>669</v>
      </c>
      <c r="B720" s="5" t="s">
        <v>669</v>
      </c>
    </row>
    <row r="721" spans="1:2" x14ac:dyDescent="0.25">
      <c r="A721" s="5" t="s">
        <v>2705</v>
      </c>
      <c r="B721" s="5" t="s">
        <v>2705</v>
      </c>
    </row>
    <row r="722" spans="1:2" x14ac:dyDescent="0.25">
      <c r="A722" s="5" t="s">
        <v>670</v>
      </c>
      <c r="B722" s="5" t="s">
        <v>670</v>
      </c>
    </row>
    <row r="723" spans="1:2" x14ac:dyDescent="0.25">
      <c r="A723" s="5" t="s">
        <v>671</v>
      </c>
      <c r="B723" s="5" t="s">
        <v>671</v>
      </c>
    </row>
    <row r="724" spans="1:2" x14ac:dyDescent="0.25">
      <c r="A724" s="5" t="s">
        <v>671</v>
      </c>
      <c r="B724" s="5" t="s">
        <v>671</v>
      </c>
    </row>
    <row r="725" spans="1:2" ht="30" x14ac:dyDescent="0.25">
      <c r="A725" s="5" t="s">
        <v>672</v>
      </c>
      <c r="B725" s="5" t="s">
        <v>672</v>
      </c>
    </row>
    <row r="726" spans="1:2" x14ac:dyDescent="0.25">
      <c r="A726" s="5" t="s">
        <v>673</v>
      </c>
      <c r="B726" s="5" t="s">
        <v>673</v>
      </c>
    </row>
    <row r="727" spans="1:2" x14ac:dyDescent="0.25">
      <c r="A727" s="5" t="s">
        <v>674</v>
      </c>
      <c r="B727" s="5" t="s">
        <v>674</v>
      </c>
    </row>
    <row r="728" spans="1:2" x14ac:dyDescent="0.25">
      <c r="A728" s="5" t="s">
        <v>675</v>
      </c>
      <c r="B728" s="5" t="s">
        <v>675</v>
      </c>
    </row>
    <row r="729" spans="1:2" x14ac:dyDescent="0.25">
      <c r="A729" s="5" t="s">
        <v>676</v>
      </c>
      <c r="B729" s="5" t="s">
        <v>676</v>
      </c>
    </row>
    <row r="730" spans="1:2" x14ac:dyDescent="0.25">
      <c r="A730" s="5" t="s">
        <v>677</v>
      </c>
      <c r="B730" s="5" t="s">
        <v>677</v>
      </c>
    </row>
    <row r="731" spans="1:2" x14ac:dyDescent="0.25">
      <c r="A731" s="5" t="s">
        <v>678</v>
      </c>
      <c r="B731" s="5" t="s">
        <v>678</v>
      </c>
    </row>
    <row r="732" spans="1:2" x14ac:dyDescent="0.25">
      <c r="A732" s="5" t="s">
        <v>679</v>
      </c>
      <c r="B732" s="5" t="s">
        <v>679</v>
      </c>
    </row>
    <row r="733" spans="1:2" x14ac:dyDescent="0.25">
      <c r="A733" s="5" t="s">
        <v>680</v>
      </c>
      <c r="B733" s="5" t="s">
        <v>680</v>
      </c>
    </row>
    <row r="734" spans="1:2" x14ac:dyDescent="0.25">
      <c r="A734" s="5" t="s">
        <v>681</v>
      </c>
      <c r="B734" s="5" t="s">
        <v>681</v>
      </c>
    </row>
    <row r="735" spans="1:2" x14ac:dyDescent="0.25">
      <c r="A735" s="5" t="s">
        <v>682</v>
      </c>
      <c r="B735" s="5" t="s">
        <v>682</v>
      </c>
    </row>
    <row r="736" spans="1:2" x14ac:dyDescent="0.25">
      <c r="A736" s="5" t="s">
        <v>683</v>
      </c>
      <c r="B736" s="5" t="s">
        <v>683</v>
      </c>
    </row>
    <row r="737" spans="1:2" x14ac:dyDescent="0.25">
      <c r="A737" s="5" t="s">
        <v>684</v>
      </c>
      <c r="B737" s="5" t="s">
        <v>684</v>
      </c>
    </row>
    <row r="738" spans="1:2" x14ac:dyDescent="0.25">
      <c r="A738" s="5" t="s">
        <v>685</v>
      </c>
      <c r="B738" s="5" t="s">
        <v>685</v>
      </c>
    </row>
    <row r="739" spans="1:2" x14ac:dyDescent="0.25">
      <c r="A739" s="5" t="s">
        <v>686</v>
      </c>
      <c r="B739" s="5" t="s">
        <v>686</v>
      </c>
    </row>
    <row r="740" spans="1:2" x14ac:dyDescent="0.25">
      <c r="A740" s="5" t="s">
        <v>687</v>
      </c>
      <c r="B740" s="5" t="s">
        <v>687</v>
      </c>
    </row>
    <row r="741" spans="1:2" x14ac:dyDescent="0.25">
      <c r="A741" s="5" t="s">
        <v>688</v>
      </c>
      <c r="B741" s="5" t="s">
        <v>688</v>
      </c>
    </row>
    <row r="742" spans="1:2" x14ac:dyDescent="0.25">
      <c r="A742" s="5" t="s">
        <v>689</v>
      </c>
      <c r="B742" s="5" t="s">
        <v>689</v>
      </c>
    </row>
    <row r="743" spans="1:2" x14ac:dyDescent="0.25">
      <c r="A743" s="5" t="s">
        <v>690</v>
      </c>
      <c r="B743" s="5" t="s">
        <v>690</v>
      </c>
    </row>
    <row r="744" spans="1:2" x14ac:dyDescent="0.25">
      <c r="A744" s="5" t="s">
        <v>2706</v>
      </c>
      <c r="B744" s="5" t="s">
        <v>2706</v>
      </c>
    </row>
    <row r="745" spans="1:2" x14ac:dyDescent="0.25">
      <c r="A745" s="5" t="s">
        <v>691</v>
      </c>
      <c r="B745" s="5" t="s">
        <v>691</v>
      </c>
    </row>
    <row r="746" spans="1:2" x14ac:dyDescent="0.25">
      <c r="A746" s="5" t="s">
        <v>692</v>
      </c>
      <c r="B746" s="5" t="s">
        <v>692</v>
      </c>
    </row>
    <row r="747" spans="1:2" x14ac:dyDescent="0.25">
      <c r="A747" s="5" t="s">
        <v>693</v>
      </c>
      <c r="B747" s="5" t="s">
        <v>693</v>
      </c>
    </row>
    <row r="748" spans="1:2" x14ac:dyDescent="0.25">
      <c r="A748" s="5" t="s">
        <v>694</v>
      </c>
      <c r="B748" s="5" t="s">
        <v>694</v>
      </c>
    </row>
    <row r="749" spans="1:2" x14ac:dyDescent="0.25">
      <c r="A749" s="5" t="s">
        <v>695</v>
      </c>
      <c r="B749" s="5" t="s">
        <v>695</v>
      </c>
    </row>
    <row r="750" spans="1:2" x14ac:dyDescent="0.25">
      <c r="A750" s="5" t="s">
        <v>696</v>
      </c>
      <c r="B750" s="5" t="s">
        <v>696</v>
      </c>
    </row>
    <row r="751" spans="1:2" x14ac:dyDescent="0.25">
      <c r="A751" s="5" t="s">
        <v>697</v>
      </c>
      <c r="B751" s="5" t="s">
        <v>697</v>
      </c>
    </row>
    <row r="752" spans="1:2" x14ac:dyDescent="0.25">
      <c r="A752" s="5" t="s">
        <v>698</v>
      </c>
      <c r="B752" s="5" t="s">
        <v>698</v>
      </c>
    </row>
    <row r="753" spans="1:2" x14ac:dyDescent="0.25">
      <c r="A753" s="5" t="s">
        <v>699</v>
      </c>
      <c r="B753" s="5" t="s">
        <v>699</v>
      </c>
    </row>
    <row r="754" spans="1:2" ht="30" x14ac:dyDescent="0.25">
      <c r="A754" s="5" t="s">
        <v>700</v>
      </c>
      <c r="B754" s="5" t="s">
        <v>700</v>
      </c>
    </row>
    <row r="755" spans="1:2" ht="30" x14ac:dyDescent="0.25">
      <c r="A755" s="5" t="s">
        <v>700</v>
      </c>
      <c r="B755" s="5" t="s">
        <v>700</v>
      </c>
    </row>
    <row r="756" spans="1:2" x14ac:dyDescent="0.25">
      <c r="A756" s="5" t="s">
        <v>701</v>
      </c>
      <c r="B756" s="5" t="s">
        <v>701</v>
      </c>
    </row>
    <row r="757" spans="1:2" x14ac:dyDescent="0.25">
      <c r="A757" s="5" t="s">
        <v>702</v>
      </c>
      <c r="B757" s="5" t="s">
        <v>702</v>
      </c>
    </row>
    <row r="758" spans="1:2" x14ac:dyDescent="0.25">
      <c r="A758" s="5" t="s">
        <v>703</v>
      </c>
      <c r="B758" s="5" t="s">
        <v>703</v>
      </c>
    </row>
    <row r="759" spans="1:2" x14ac:dyDescent="0.25">
      <c r="A759" s="5" t="s">
        <v>704</v>
      </c>
      <c r="B759" s="5" t="s">
        <v>704</v>
      </c>
    </row>
    <row r="760" spans="1:2" x14ac:dyDescent="0.25">
      <c r="A760" s="5" t="s">
        <v>705</v>
      </c>
      <c r="B760" s="5" t="s">
        <v>705</v>
      </c>
    </row>
    <row r="761" spans="1:2" x14ac:dyDescent="0.25">
      <c r="A761" s="5" t="s">
        <v>706</v>
      </c>
      <c r="B761" s="5" t="s">
        <v>706</v>
      </c>
    </row>
    <row r="762" spans="1:2" x14ac:dyDescent="0.25">
      <c r="A762" s="5" t="s">
        <v>707</v>
      </c>
      <c r="B762" s="5" t="s">
        <v>707</v>
      </c>
    </row>
    <row r="763" spans="1:2" x14ac:dyDescent="0.25">
      <c r="A763" s="5" t="s">
        <v>708</v>
      </c>
      <c r="B763" s="5" t="s">
        <v>708</v>
      </c>
    </row>
    <row r="764" spans="1:2" x14ac:dyDescent="0.25">
      <c r="A764" s="5" t="s">
        <v>709</v>
      </c>
      <c r="B764" s="5" t="s">
        <v>709</v>
      </c>
    </row>
    <row r="765" spans="1:2" x14ac:dyDescent="0.25">
      <c r="A765" s="5" t="s">
        <v>710</v>
      </c>
      <c r="B765" s="5" t="s">
        <v>710</v>
      </c>
    </row>
    <row r="766" spans="1:2" x14ac:dyDescent="0.25">
      <c r="A766" s="5" t="s">
        <v>711</v>
      </c>
      <c r="B766" s="5" t="s">
        <v>711</v>
      </c>
    </row>
    <row r="767" spans="1:2" x14ac:dyDescent="0.25">
      <c r="A767" s="5" t="s">
        <v>712</v>
      </c>
      <c r="B767" s="5" t="s">
        <v>712</v>
      </c>
    </row>
    <row r="768" spans="1:2" x14ac:dyDescent="0.25">
      <c r="A768" s="5" t="s">
        <v>713</v>
      </c>
      <c r="B768" s="5" t="s">
        <v>713</v>
      </c>
    </row>
    <row r="769" spans="1:2" x14ac:dyDescent="0.25">
      <c r="A769" s="5" t="s">
        <v>714</v>
      </c>
      <c r="B769" s="5" t="s">
        <v>714</v>
      </c>
    </row>
    <row r="770" spans="1:2" x14ac:dyDescent="0.25">
      <c r="A770" s="5" t="s">
        <v>715</v>
      </c>
      <c r="B770" s="5" t="s">
        <v>715</v>
      </c>
    </row>
    <row r="771" spans="1:2" x14ac:dyDescent="0.25">
      <c r="A771" s="5" t="s">
        <v>716</v>
      </c>
      <c r="B771" s="5" t="s">
        <v>716</v>
      </c>
    </row>
    <row r="772" spans="1:2" x14ac:dyDescent="0.25">
      <c r="A772" s="5" t="s">
        <v>717</v>
      </c>
      <c r="B772" s="5" t="s">
        <v>717</v>
      </c>
    </row>
    <row r="773" spans="1:2" x14ac:dyDescent="0.25">
      <c r="A773" s="5" t="s">
        <v>717</v>
      </c>
      <c r="B773" s="5" t="s">
        <v>717</v>
      </c>
    </row>
    <row r="774" spans="1:2" x14ac:dyDescent="0.25">
      <c r="A774" s="5" t="s">
        <v>718</v>
      </c>
      <c r="B774" s="5" t="s">
        <v>718</v>
      </c>
    </row>
    <row r="775" spans="1:2" x14ac:dyDescent="0.25">
      <c r="A775" s="5" t="s">
        <v>2804</v>
      </c>
      <c r="B775" s="5" t="s">
        <v>2804</v>
      </c>
    </row>
    <row r="776" spans="1:2" x14ac:dyDescent="0.25">
      <c r="A776" s="5" t="s">
        <v>719</v>
      </c>
      <c r="B776" s="5" t="s">
        <v>719</v>
      </c>
    </row>
    <row r="777" spans="1:2" x14ac:dyDescent="0.25">
      <c r="A777" s="5" t="s">
        <v>720</v>
      </c>
      <c r="B777" s="5" t="s">
        <v>720</v>
      </c>
    </row>
    <row r="778" spans="1:2" x14ac:dyDescent="0.25">
      <c r="A778" s="5" t="s">
        <v>721</v>
      </c>
      <c r="B778" s="5" t="s">
        <v>721</v>
      </c>
    </row>
    <row r="779" spans="1:2" x14ac:dyDescent="0.25">
      <c r="A779" s="5" t="s">
        <v>722</v>
      </c>
      <c r="B779" s="5" t="s">
        <v>722</v>
      </c>
    </row>
    <row r="780" spans="1:2" x14ac:dyDescent="0.25">
      <c r="A780" s="5" t="s">
        <v>723</v>
      </c>
      <c r="B780" s="5" t="s">
        <v>723</v>
      </c>
    </row>
    <row r="781" spans="1:2" x14ac:dyDescent="0.25">
      <c r="A781" s="5" t="s">
        <v>724</v>
      </c>
      <c r="B781" s="5" t="s">
        <v>724</v>
      </c>
    </row>
    <row r="782" spans="1:2" x14ac:dyDescent="0.25">
      <c r="A782" s="5" t="s">
        <v>725</v>
      </c>
      <c r="B782" s="5" t="s">
        <v>725</v>
      </c>
    </row>
    <row r="783" spans="1:2" x14ac:dyDescent="0.25">
      <c r="A783" s="5" t="s">
        <v>726</v>
      </c>
      <c r="B783" s="5" t="s">
        <v>726</v>
      </c>
    </row>
    <row r="784" spans="1:2" x14ac:dyDescent="0.25">
      <c r="A784" s="5" t="s">
        <v>727</v>
      </c>
      <c r="B784" s="5" t="s">
        <v>727</v>
      </c>
    </row>
    <row r="785" spans="1:2" x14ac:dyDescent="0.25">
      <c r="A785" s="5" t="s">
        <v>728</v>
      </c>
      <c r="B785" s="5" t="s">
        <v>728</v>
      </c>
    </row>
    <row r="786" spans="1:2" x14ac:dyDescent="0.25">
      <c r="A786" s="5" t="s">
        <v>729</v>
      </c>
      <c r="B786" s="5" t="s">
        <v>729</v>
      </c>
    </row>
    <row r="787" spans="1:2" x14ac:dyDescent="0.25">
      <c r="A787" s="5" t="s">
        <v>730</v>
      </c>
      <c r="B787" s="5" t="s">
        <v>730</v>
      </c>
    </row>
    <row r="788" spans="1:2" x14ac:dyDescent="0.25">
      <c r="A788" s="5" t="s">
        <v>731</v>
      </c>
      <c r="B788" s="5" t="s">
        <v>731</v>
      </c>
    </row>
    <row r="789" spans="1:2" x14ac:dyDescent="0.25">
      <c r="A789" s="5" t="s">
        <v>732</v>
      </c>
      <c r="B789" s="5" t="s">
        <v>732</v>
      </c>
    </row>
    <row r="790" spans="1:2" x14ac:dyDescent="0.25">
      <c r="A790" s="5" t="s">
        <v>733</v>
      </c>
      <c r="B790" s="5" t="s">
        <v>733</v>
      </c>
    </row>
    <row r="791" spans="1:2" x14ac:dyDescent="0.25">
      <c r="A791" s="5" t="s">
        <v>2707</v>
      </c>
      <c r="B791" s="5" t="s">
        <v>2707</v>
      </c>
    </row>
    <row r="792" spans="1:2" x14ac:dyDescent="0.25">
      <c r="A792" s="5" t="s">
        <v>734</v>
      </c>
      <c r="B792" s="5" t="s">
        <v>734</v>
      </c>
    </row>
    <row r="793" spans="1:2" x14ac:dyDescent="0.25">
      <c r="A793" s="5" t="s">
        <v>2708</v>
      </c>
      <c r="B793" s="5" t="s">
        <v>2708</v>
      </c>
    </row>
    <row r="794" spans="1:2" x14ac:dyDescent="0.25">
      <c r="A794" s="5" t="s">
        <v>735</v>
      </c>
      <c r="B794" s="5" t="s">
        <v>735</v>
      </c>
    </row>
    <row r="795" spans="1:2" x14ac:dyDescent="0.25">
      <c r="A795" s="5" t="s">
        <v>736</v>
      </c>
      <c r="B795" s="5" t="s">
        <v>736</v>
      </c>
    </row>
    <row r="796" spans="1:2" x14ac:dyDescent="0.25">
      <c r="A796" s="5" t="s">
        <v>737</v>
      </c>
      <c r="B796" s="5" t="s">
        <v>737</v>
      </c>
    </row>
    <row r="797" spans="1:2" x14ac:dyDescent="0.25">
      <c r="A797" s="5" t="s">
        <v>738</v>
      </c>
      <c r="B797" s="5" t="s">
        <v>738</v>
      </c>
    </row>
    <row r="798" spans="1:2" x14ac:dyDescent="0.25">
      <c r="A798" s="5" t="s">
        <v>739</v>
      </c>
      <c r="B798" s="5" t="s">
        <v>739</v>
      </c>
    </row>
    <row r="799" spans="1:2" x14ac:dyDescent="0.25">
      <c r="A799" s="5" t="s">
        <v>740</v>
      </c>
      <c r="B799" s="5" t="s">
        <v>740</v>
      </c>
    </row>
    <row r="800" spans="1:2" x14ac:dyDescent="0.25">
      <c r="A800" s="5" t="s">
        <v>741</v>
      </c>
      <c r="B800" s="5" t="s">
        <v>741</v>
      </c>
    </row>
    <row r="801" spans="1:2" x14ac:dyDescent="0.25">
      <c r="A801" s="5" t="s">
        <v>2709</v>
      </c>
      <c r="B801" s="5" t="s">
        <v>2709</v>
      </c>
    </row>
    <row r="802" spans="1:2" x14ac:dyDescent="0.25">
      <c r="A802" s="5" t="s">
        <v>742</v>
      </c>
      <c r="B802" s="5" t="s">
        <v>742</v>
      </c>
    </row>
    <row r="803" spans="1:2" x14ac:dyDescent="0.25">
      <c r="A803" s="5" t="s">
        <v>743</v>
      </c>
      <c r="B803" s="5" t="s">
        <v>743</v>
      </c>
    </row>
    <row r="804" spans="1:2" x14ac:dyDescent="0.25">
      <c r="A804" s="5" t="s">
        <v>744</v>
      </c>
      <c r="B804" s="5" t="s">
        <v>744</v>
      </c>
    </row>
    <row r="805" spans="1:2" x14ac:dyDescent="0.25">
      <c r="A805" s="5" t="s">
        <v>745</v>
      </c>
      <c r="B805" s="5" t="s">
        <v>745</v>
      </c>
    </row>
    <row r="806" spans="1:2" x14ac:dyDescent="0.25">
      <c r="A806" s="5" t="s">
        <v>746</v>
      </c>
      <c r="B806" s="5" t="s">
        <v>746</v>
      </c>
    </row>
    <row r="807" spans="1:2" x14ac:dyDescent="0.25">
      <c r="A807" s="5" t="s">
        <v>747</v>
      </c>
      <c r="B807" s="5" t="s">
        <v>747</v>
      </c>
    </row>
    <row r="808" spans="1:2" x14ac:dyDescent="0.25">
      <c r="A808" s="5" t="s">
        <v>748</v>
      </c>
      <c r="B808" s="5" t="s">
        <v>748</v>
      </c>
    </row>
    <row r="809" spans="1:2" x14ac:dyDescent="0.25">
      <c r="A809" s="5" t="s">
        <v>749</v>
      </c>
      <c r="B809" s="5" t="s">
        <v>749</v>
      </c>
    </row>
    <row r="810" spans="1:2" x14ac:dyDescent="0.25">
      <c r="A810" s="5" t="s">
        <v>750</v>
      </c>
      <c r="B810" s="5" t="s">
        <v>750</v>
      </c>
    </row>
    <row r="811" spans="1:2" x14ac:dyDescent="0.25">
      <c r="A811" s="5" t="s">
        <v>751</v>
      </c>
      <c r="B811" s="5" t="s">
        <v>751</v>
      </c>
    </row>
    <row r="812" spans="1:2" x14ac:dyDescent="0.25">
      <c r="A812" s="5" t="s">
        <v>752</v>
      </c>
      <c r="B812" s="5" t="s">
        <v>751</v>
      </c>
    </row>
    <row r="813" spans="1:2" x14ac:dyDescent="0.25">
      <c r="A813" s="5" t="s">
        <v>753</v>
      </c>
      <c r="B813" s="5" t="s">
        <v>753</v>
      </c>
    </row>
    <row r="814" spans="1:2" x14ac:dyDescent="0.25">
      <c r="A814" s="5" t="s">
        <v>754</v>
      </c>
      <c r="B814" s="5" t="s">
        <v>754</v>
      </c>
    </row>
    <row r="815" spans="1:2" x14ac:dyDescent="0.25">
      <c r="A815" s="5" t="s">
        <v>755</v>
      </c>
      <c r="B815" s="5" t="s">
        <v>755</v>
      </c>
    </row>
    <row r="816" spans="1:2" x14ac:dyDescent="0.25">
      <c r="A816" s="5" t="s">
        <v>756</v>
      </c>
      <c r="B816" s="5" t="s">
        <v>756</v>
      </c>
    </row>
    <row r="817" spans="1:2" x14ac:dyDescent="0.25">
      <c r="A817" s="5" t="s">
        <v>757</v>
      </c>
      <c r="B817" s="5" t="s">
        <v>757</v>
      </c>
    </row>
    <row r="818" spans="1:2" x14ac:dyDescent="0.25">
      <c r="A818" s="5" t="s">
        <v>758</v>
      </c>
      <c r="B818" s="5" t="s">
        <v>758</v>
      </c>
    </row>
    <row r="819" spans="1:2" x14ac:dyDescent="0.25">
      <c r="A819" s="5" t="s">
        <v>759</v>
      </c>
      <c r="B819" s="5" t="s">
        <v>759</v>
      </c>
    </row>
    <row r="820" spans="1:2" x14ac:dyDescent="0.25">
      <c r="A820" s="5" t="s">
        <v>760</v>
      </c>
      <c r="B820" s="5" t="s">
        <v>760</v>
      </c>
    </row>
    <row r="821" spans="1:2" x14ac:dyDescent="0.25">
      <c r="A821" s="5" t="s">
        <v>761</v>
      </c>
      <c r="B821" s="5" t="s">
        <v>761</v>
      </c>
    </row>
    <row r="822" spans="1:2" x14ac:dyDescent="0.25">
      <c r="A822" s="5" t="s">
        <v>762</v>
      </c>
      <c r="B822" s="5" t="s">
        <v>762</v>
      </c>
    </row>
    <row r="823" spans="1:2" x14ac:dyDescent="0.25">
      <c r="A823" s="5" t="s">
        <v>763</v>
      </c>
      <c r="B823" s="5" t="s">
        <v>763</v>
      </c>
    </row>
    <row r="824" spans="1:2" x14ac:dyDescent="0.25">
      <c r="A824" s="5" t="s">
        <v>764</v>
      </c>
      <c r="B824" s="5" t="s">
        <v>764</v>
      </c>
    </row>
    <row r="825" spans="1:2" x14ac:dyDescent="0.25">
      <c r="A825" s="5" t="s">
        <v>765</v>
      </c>
      <c r="B825" s="5" t="s">
        <v>765</v>
      </c>
    </row>
    <row r="826" spans="1:2" x14ac:dyDescent="0.25">
      <c r="A826" s="5" t="s">
        <v>766</v>
      </c>
      <c r="B826" s="5" t="s">
        <v>766</v>
      </c>
    </row>
    <row r="827" spans="1:2" x14ac:dyDescent="0.25">
      <c r="A827" s="5" t="s">
        <v>767</v>
      </c>
      <c r="B827" s="5" t="s">
        <v>767</v>
      </c>
    </row>
    <row r="828" spans="1:2" x14ac:dyDescent="0.25">
      <c r="A828" s="5" t="s">
        <v>768</v>
      </c>
      <c r="B828" s="5" t="s">
        <v>768</v>
      </c>
    </row>
    <row r="829" spans="1:2" x14ac:dyDescent="0.25">
      <c r="A829" s="5" t="s">
        <v>769</v>
      </c>
      <c r="B829" s="5" t="s">
        <v>769</v>
      </c>
    </row>
    <row r="830" spans="1:2" x14ac:dyDescent="0.25">
      <c r="A830" s="5" t="s">
        <v>2710</v>
      </c>
      <c r="B830" s="5" t="s">
        <v>2710</v>
      </c>
    </row>
    <row r="831" spans="1:2" x14ac:dyDescent="0.25">
      <c r="A831" s="5" t="s">
        <v>770</v>
      </c>
      <c r="B831" s="5" t="s">
        <v>770</v>
      </c>
    </row>
    <row r="832" spans="1:2" x14ac:dyDescent="0.25">
      <c r="A832" s="5" t="s">
        <v>771</v>
      </c>
      <c r="B832" s="5" t="s">
        <v>771</v>
      </c>
    </row>
    <row r="833" spans="1:2" x14ac:dyDescent="0.25">
      <c r="A833" s="5" t="s">
        <v>772</v>
      </c>
      <c r="B833" s="5" t="s">
        <v>772</v>
      </c>
    </row>
    <row r="834" spans="1:2" ht="30" x14ac:dyDescent="0.25">
      <c r="A834" s="5" t="s">
        <v>773</v>
      </c>
      <c r="B834" s="5" t="s">
        <v>773</v>
      </c>
    </row>
    <row r="835" spans="1:2" x14ac:dyDescent="0.25">
      <c r="A835" s="5" t="s">
        <v>774</v>
      </c>
      <c r="B835" s="5" t="s">
        <v>774</v>
      </c>
    </row>
    <row r="836" spans="1:2" x14ac:dyDescent="0.25">
      <c r="A836" s="5" t="s">
        <v>775</v>
      </c>
      <c r="B836" s="5" t="s">
        <v>775</v>
      </c>
    </row>
    <row r="837" spans="1:2" x14ac:dyDescent="0.25">
      <c r="A837" s="5" t="s">
        <v>776</v>
      </c>
      <c r="B837" s="5" t="s">
        <v>776</v>
      </c>
    </row>
    <row r="838" spans="1:2" x14ac:dyDescent="0.25">
      <c r="A838" s="5" t="s">
        <v>777</v>
      </c>
      <c r="B838" s="5" t="s">
        <v>777</v>
      </c>
    </row>
    <row r="839" spans="1:2" x14ac:dyDescent="0.25">
      <c r="A839" s="5" t="s">
        <v>778</v>
      </c>
      <c r="B839" s="5" t="s">
        <v>778</v>
      </c>
    </row>
    <row r="840" spans="1:2" x14ac:dyDescent="0.25">
      <c r="A840" s="5" t="s">
        <v>779</v>
      </c>
      <c r="B840" s="5" t="s">
        <v>779</v>
      </c>
    </row>
    <row r="841" spans="1:2" x14ac:dyDescent="0.25">
      <c r="A841" s="5" t="s">
        <v>780</v>
      </c>
      <c r="B841" s="5" t="s">
        <v>780</v>
      </c>
    </row>
    <row r="842" spans="1:2" x14ac:dyDescent="0.25">
      <c r="A842" s="5" t="s">
        <v>781</v>
      </c>
      <c r="B842" s="5" t="s">
        <v>781</v>
      </c>
    </row>
    <row r="843" spans="1:2" x14ac:dyDescent="0.25">
      <c r="A843" s="5" t="s">
        <v>782</v>
      </c>
      <c r="B843" s="5" t="s">
        <v>782</v>
      </c>
    </row>
    <row r="844" spans="1:2" x14ac:dyDescent="0.25">
      <c r="A844" s="5" t="s">
        <v>783</v>
      </c>
      <c r="B844" s="5" t="s">
        <v>783</v>
      </c>
    </row>
    <row r="845" spans="1:2" x14ac:dyDescent="0.25">
      <c r="A845" s="5" t="s">
        <v>784</v>
      </c>
      <c r="B845" s="5" t="s">
        <v>784</v>
      </c>
    </row>
    <row r="846" spans="1:2" x14ac:dyDescent="0.25">
      <c r="A846" s="5" t="s">
        <v>785</v>
      </c>
      <c r="B846" s="5" t="s">
        <v>785</v>
      </c>
    </row>
    <row r="847" spans="1:2" x14ac:dyDescent="0.25">
      <c r="A847" s="5" t="s">
        <v>2711</v>
      </c>
      <c r="B847" s="5" t="s">
        <v>2711</v>
      </c>
    </row>
    <row r="848" spans="1:2" x14ac:dyDescent="0.25">
      <c r="A848" s="5" t="s">
        <v>786</v>
      </c>
      <c r="B848" s="5" t="s">
        <v>786</v>
      </c>
    </row>
    <row r="849" spans="1:2" x14ac:dyDescent="0.25">
      <c r="A849" s="5" t="s">
        <v>787</v>
      </c>
      <c r="B849" s="5" t="s">
        <v>787</v>
      </c>
    </row>
    <row r="850" spans="1:2" x14ac:dyDescent="0.25">
      <c r="A850" s="5" t="s">
        <v>788</v>
      </c>
      <c r="B850" s="5" t="s">
        <v>788</v>
      </c>
    </row>
    <row r="851" spans="1:2" x14ac:dyDescent="0.25">
      <c r="A851" s="5" t="s">
        <v>789</v>
      </c>
      <c r="B851" s="5" t="s">
        <v>789</v>
      </c>
    </row>
    <row r="852" spans="1:2" x14ac:dyDescent="0.25">
      <c r="A852" s="5" t="s">
        <v>790</v>
      </c>
      <c r="B852" s="5" t="s">
        <v>790</v>
      </c>
    </row>
    <row r="853" spans="1:2" x14ac:dyDescent="0.25">
      <c r="A853" s="5" t="s">
        <v>791</v>
      </c>
      <c r="B853" s="5" t="s">
        <v>791</v>
      </c>
    </row>
    <row r="854" spans="1:2" x14ac:dyDescent="0.25">
      <c r="A854" s="5" t="s">
        <v>792</v>
      </c>
      <c r="B854" s="5" t="s">
        <v>792</v>
      </c>
    </row>
    <row r="855" spans="1:2" x14ac:dyDescent="0.25">
      <c r="A855" s="5" t="s">
        <v>793</v>
      </c>
      <c r="B855" s="5" t="s">
        <v>793</v>
      </c>
    </row>
    <row r="856" spans="1:2" x14ac:dyDescent="0.25">
      <c r="A856" s="5" t="s">
        <v>794</v>
      </c>
      <c r="B856" s="5" t="s">
        <v>794</v>
      </c>
    </row>
    <row r="857" spans="1:2" x14ac:dyDescent="0.25">
      <c r="A857" s="5" t="s">
        <v>795</v>
      </c>
      <c r="B857" s="5" t="s">
        <v>795</v>
      </c>
    </row>
    <row r="858" spans="1:2" x14ac:dyDescent="0.25">
      <c r="A858" s="5" t="s">
        <v>796</v>
      </c>
      <c r="B858" s="5" t="s">
        <v>796</v>
      </c>
    </row>
    <row r="859" spans="1:2" x14ac:dyDescent="0.25">
      <c r="A859" s="5" t="s">
        <v>797</v>
      </c>
      <c r="B859" s="5" t="s">
        <v>797</v>
      </c>
    </row>
    <row r="860" spans="1:2" x14ac:dyDescent="0.25">
      <c r="A860" s="5" t="s">
        <v>798</v>
      </c>
      <c r="B860" s="5" t="s">
        <v>798</v>
      </c>
    </row>
    <row r="861" spans="1:2" x14ac:dyDescent="0.25">
      <c r="A861" s="5" t="s">
        <v>799</v>
      </c>
      <c r="B861" s="5" t="s">
        <v>799</v>
      </c>
    </row>
    <row r="862" spans="1:2" x14ac:dyDescent="0.25">
      <c r="A862" s="5" t="s">
        <v>800</v>
      </c>
      <c r="B862" s="5" t="s">
        <v>800</v>
      </c>
    </row>
    <row r="863" spans="1:2" x14ac:dyDescent="0.25">
      <c r="A863" s="5" t="s">
        <v>801</v>
      </c>
      <c r="B863" s="5" t="s">
        <v>2272</v>
      </c>
    </row>
    <row r="864" spans="1:2" x14ac:dyDescent="0.25">
      <c r="A864" s="5" t="s">
        <v>802</v>
      </c>
      <c r="B864" s="5" t="s">
        <v>802</v>
      </c>
    </row>
    <row r="865" spans="1:2" x14ac:dyDescent="0.25">
      <c r="A865" s="5" t="s">
        <v>803</v>
      </c>
      <c r="B865" s="5" t="s">
        <v>803</v>
      </c>
    </row>
    <row r="866" spans="1:2" x14ac:dyDescent="0.25">
      <c r="A866" s="5" t="s">
        <v>804</v>
      </c>
      <c r="B866" s="5" t="s">
        <v>804</v>
      </c>
    </row>
    <row r="867" spans="1:2" x14ac:dyDescent="0.25">
      <c r="A867" s="5" t="s">
        <v>805</v>
      </c>
      <c r="B867" s="5" t="s">
        <v>805</v>
      </c>
    </row>
    <row r="868" spans="1:2" x14ac:dyDescent="0.25">
      <c r="A868" s="5" t="s">
        <v>806</v>
      </c>
      <c r="B868" s="5" t="s">
        <v>806</v>
      </c>
    </row>
    <row r="869" spans="1:2" x14ac:dyDescent="0.25">
      <c r="A869" s="5" t="s">
        <v>807</v>
      </c>
      <c r="B869" s="5" t="s">
        <v>807</v>
      </c>
    </row>
    <row r="870" spans="1:2" x14ac:dyDescent="0.25">
      <c r="A870" s="5" t="s">
        <v>808</v>
      </c>
      <c r="B870" s="5" t="s">
        <v>808</v>
      </c>
    </row>
    <row r="871" spans="1:2" x14ac:dyDescent="0.25">
      <c r="A871" s="5" t="s">
        <v>809</v>
      </c>
      <c r="B871" s="5" t="s">
        <v>809</v>
      </c>
    </row>
    <row r="872" spans="1:2" x14ac:dyDescent="0.25">
      <c r="A872" s="5" t="s">
        <v>810</v>
      </c>
      <c r="B872" s="5" t="s">
        <v>810</v>
      </c>
    </row>
    <row r="873" spans="1:2" x14ac:dyDescent="0.25">
      <c r="A873" s="5" t="s">
        <v>811</v>
      </c>
      <c r="B873" s="5" t="s">
        <v>811</v>
      </c>
    </row>
    <row r="874" spans="1:2" x14ac:dyDescent="0.25">
      <c r="A874" s="5" t="s">
        <v>812</v>
      </c>
      <c r="B874" s="5" t="s">
        <v>813</v>
      </c>
    </row>
    <row r="875" spans="1:2" x14ac:dyDescent="0.25">
      <c r="A875" s="5" t="s">
        <v>814</v>
      </c>
      <c r="B875" s="5" t="s">
        <v>814</v>
      </c>
    </row>
    <row r="876" spans="1:2" x14ac:dyDescent="0.25">
      <c r="A876" s="5" t="s">
        <v>815</v>
      </c>
      <c r="B876" s="5" t="s">
        <v>815</v>
      </c>
    </row>
    <row r="877" spans="1:2" x14ac:dyDescent="0.25">
      <c r="A877" s="5" t="s">
        <v>816</v>
      </c>
      <c r="B877" s="5" t="s">
        <v>816</v>
      </c>
    </row>
    <row r="878" spans="1:2" x14ac:dyDescent="0.25">
      <c r="A878" s="5" t="s">
        <v>817</v>
      </c>
      <c r="B878" s="5" t="s">
        <v>817</v>
      </c>
    </row>
    <row r="879" spans="1:2" x14ac:dyDescent="0.25">
      <c r="A879" s="5" t="s">
        <v>818</v>
      </c>
      <c r="B879" s="5" t="s">
        <v>818</v>
      </c>
    </row>
    <row r="880" spans="1:2" x14ac:dyDescent="0.25">
      <c r="A880" s="5" t="s">
        <v>819</v>
      </c>
      <c r="B880" s="5" t="s">
        <v>819</v>
      </c>
    </row>
    <row r="881" spans="1:2" x14ac:dyDescent="0.25">
      <c r="A881" s="5" t="s">
        <v>820</v>
      </c>
      <c r="B881" s="5" t="s">
        <v>820</v>
      </c>
    </row>
    <row r="882" spans="1:2" x14ac:dyDescent="0.25">
      <c r="A882" s="5" t="s">
        <v>821</v>
      </c>
      <c r="B882" s="5" t="s">
        <v>821</v>
      </c>
    </row>
    <row r="883" spans="1:2" x14ac:dyDescent="0.25">
      <c r="A883" s="5" t="s">
        <v>822</v>
      </c>
      <c r="B883" s="5" t="s">
        <v>822</v>
      </c>
    </row>
    <row r="884" spans="1:2" x14ac:dyDescent="0.25">
      <c r="A884" s="5" t="s">
        <v>823</v>
      </c>
      <c r="B884" s="5" t="s">
        <v>823</v>
      </c>
    </row>
    <row r="885" spans="1:2" x14ac:dyDescent="0.25">
      <c r="A885" s="5" t="s">
        <v>824</v>
      </c>
      <c r="B885" s="5" t="s">
        <v>824</v>
      </c>
    </row>
    <row r="886" spans="1:2" x14ac:dyDescent="0.25">
      <c r="A886" s="5" t="s">
        <v>825</v>
      </c>
      <c r="B886" s="5" t="s">
        <v>825</v>
      </c>
    </row>
    <row r="887" spans="1:2" x14ac:dyDescent="0.25">
      <c r="A887" s="5" t="s">
        <v>826</v>
      </c>
      <c r="B887" s="5" t="s">
        <v>826</v>
      </c>
    </row>
    <row r="888" spans="1:2" x14ac:dyDescent="0.25">
      <c r="A888" s="5" t="s">
        <v>827</v>
      </c>
      <c r="B888" s="5" t="s">
        <v>827</v>
      </c>
    </row>
    <row r="889" spans="1:2" x14ac:dyDescent="0.25">
      <c r="A889" s="5" t="s">
        <v>828</v>
      </c>
      <c r="B889" s="5" t="s">
        <v>828</v>
      </c>
    </row>
    <row r="890" spans="1:2" x14ac:dyDescent="0.25">
      <c r="A890" s="5" t="s">
        <v>829</v>
      </c>
      <c r="B890" s="5" t="s">
        <v>829</v>
      </c>
    </row>
    <row r="891" spans="1:2" x14ac:dyDescent="0.25">
      <c r="A891" s="5" t="s">
        <v>830</v>
      </c>
      <c r="B891" s="5" t="s">
        <v>830</v>
      </c>
    </row>
    <row r="892" spans="1:2" x14ac:dyDescent="0.25">
      <c r="A892" s="5" t="s">
        <v>2712</v>
      </c>
      <c r="B892" s="5" t="s">
        <v>2712</v>
      </c>
    </row>
    <row r="893" spans="1:2" x14ac:dyDescent="0.25">
      <c r="A893" s="5" t="s">
        <v>831</v>
      </c>
      <c r="B893" s="5" t="s">
        <v>831</v>
      </c>
    </row>
    <row r="894" spans="1:2" x14ac:dyDescent="0.25">
      <c r="A894" s="5" t="s">
        <v>832</v>
      </c>
      <c r="B894" s="5" t="s">
        <v>832</v>
      </c>
    </row>
    <row r="895" spans="1:2" x14ac:dyDescent="0.25">
      <c r="A895" s="5" t="s">
        <v>833</v>
      </c>
      <c r="B895" s="5" t="s">
        <v>833</v>
      </c>
    </row>
    <row r="896" spans="1:2" x14ac:dyDescent="0.25">
      <c r="A896" s="5" t="s">
        <v>834</v>
      </c>
      <c r="B896" s="5" t="s">
        <v>834</v>
      </c>
    </row>
    <row r="897" spans="1:2" x14ac:dyDescent="0.25">
      <c r="A897" s="5" t="s">
        <v>835</v>
      </c>
      <c r="B897" s="5" t="s">
        <v>835</v>
      </c>
    </row>
    <row r="898" spans="1:2" x14ac:dyDescent="0.25">
      <c r="A898" s="5" t="s">
        <v>836</v>
      </c>
      <c r="B898" s="5" t="s">
        <v>836</v>
      </c>
    </row>
    <row r="899" spans="1:2" x14ac:dyDescent="0.25">
      <c r="A899" s="5" t="s">
        <v>837</v>
      </c>
      <c r="B899" s="5" t="s">
        <v>837</v>
      </c>
    </row>
    <row r="900" spans="1:2" x14ac:dyDescent="0.25">
      <c r="A900" s="5" t="s">
        <v>838</v>
      </c>
      <c r="B900" s="5" t="s">
        <v>838</v>
      </c>
    </row>
    <row r="901" spans="1:2" x14ac:dyDescent="0.25">
      <c r="A901" s="5" t="s">
        <v>839</v>
      </c>
      <c r="B901" s="5" t="s">
        <v>839</v>
      </c>
    </row>
    <row r="902" spans="1:2" x14ac:dyDescent="0.25">
      <c r="A902" s="5" t="s">
        <v>2713</v>
      </c>
      <c r="B902" s="5" t="s">
        <v>2713</v>
      </c>
    </row>
    <row r="903" spans="1:2" x14ac:dyDescent="0.25">
      <c r="A903" s="5" t="s">
        <v>840</v>
      </c>
      <c r="B903" s="5" t="s">
        <v>840</v>
      </c>
    </row>
    <row r="904" spans="1:2" x14ac:dyDescent="0.25">
      <c r="A904" s="5" t="s">
        <v>841</v>
      </c>
      <c r="B904" s="5" t="s">
        <v>841</v>
      </c>
    </row>
    <row r="905" spans="1:2" x14ac:dyDescent="0.25">
      <c r="A905" s="5" t="s">
        <v>842</v>
      </c>
      <c r="B905" s="5" t="s">
        <v>842</v>
      </c>
    </row>
    <row r="906" spans="1:2" x14ac:dyDescent="0.25">
      <c r="A906" s="5" t="s">
        <v>843</v>
      </c>
      <c r="B906" s="5" t="s">
        <v>843</v>
      </c>
    </row>
    <row r="907" spans="1:2" x14ac:dyDescent="0.25">
      <c r="A907" s="5" t="s">
        <v>2714</v>
      </c>
      <c r="B907" s="5" t="s">
        <v>2714</v>
      </c>
    </row>
    <row r="908" spans="1:2" x14ac:dyDescent="0.25">
      <c r="A908" s="5" t="s">
        <v>844</v>
      </c>
      <c r="B908" s="5" t="s">
        <v>844</v>
      </c>
    </row>
    <row r="909" spans="1:2" x14ac:dyDescent="0.25">
      <c r="A909" s="5" t="s">
        <v>845</v>
      </c>
      <c r="B909" s="5" t="s">
        <v>845</v>
      </c>
    </row>
    <row r="910" spans="1:2" x14ac:dyDescent="0.25">
      <c r="A910" s="5" t="s">
        <v>846</v>
      </c>
      <c r="B910" s="5" t="s">
        <v>846</v>
      </c>
    </row>
    <row r="911" spans="1:2" x14ac:dyDescent="0.25">
      <c r="A911" s="5" t="s">
        <v>847</v>
      </c>
      <c r="B911" s="5" t="s">
        <v>847</v>
      </c>
    </row>
    <row r="912" spans="1:2" x14ac:dyDescent="0.25">
      <c r="A912" s="5" t="s">
        <v>848</v>
      </c>
      <c r="B912" s="5" t="s">
        <v>848</v>
      </c>
    </row>
    <row r="913" spans="1:2" x14ac:dyDescent="0.25">
      <c r="A913" s="5" t="s">
        <v>849</v>
      </c>
      <c r="B913" s="5" t="s">
        <v>849</v>
      </c>
    </row>
    <row r="914" spans="1:2" x14ac:dyDescent="0.25">
      <c r="A914" s="5" t="s">
        <v>850</v>
      </c>
      <c r="B914" s="5" t="s">
        <v>850</v>
      </c>
    </row>
    <row r="915" spans="1:2" x14ac:dyDescent="0.25">
      <c r="A915" s="5" t="s">
        <v>851</v>
      </c>
      <c r="B915" s="5" t="s">
        <v>851</v>
      </c>
    </row>
    <row r="916" spans="1:2" x14ac:dyDescent="0.25">
      <c r="A916" s="5" t="s">
        <v>852</v>
      </c>
      <c r="B916" s="5" t="s">
        <v>852</v>
      </c>
    </row>
    <row r="917" spans="1:2" x14ac:dyDescent="0.25">
      <c r="A917" s="5" t="s">
        <v>853</v>
      </c>
      <c r="B917" s="5" t="s">
        <v>853</v>
      </c>
    </row>
    <row r="918" spans="1:2" x14ac:dyDescent="0.25">
      <c r="A918" s="5" t="s">
        <v>854</v>
      </c>
      <c r="B918" s="5" t="s">
        <v>854</v>
      </c>
    </row>
    <row r="919" spans="1:2" x14ac:dyDescent="0.25">
      <c r="A919" s="5" t="s">
        <v>855</v>
      </c>
      <c r="B919" s="5" t="s">
        <v>855</v>
      </c>
    </row>
    <row r="920" spans="1:2" x14ac:dyDescent="0.25">
      <c r="A920" s="5" t="s">
        <v>856</v>
      </c>
      <c r="B920" s="5" t="s">
        <v>856</v>
      </c>
    </row>
    <row r="921" spans="1:2" x14ac:dyDescent="0.25">
      <c r="A921" s="5" t="s">
        <v>2715</v>
      </c>
      <c r="B921" s="5" t="s">
        <v>2715</v>
      </c>
    </row>
    <row r="922" spans="1:2" x14ac:dyDescent="0.25">
      <c r="A922" s="5" t="s">
        <v>857</v>
      </c>
      <c r="B922" s="5" t="s">
        <v>857</v>
      </c>
    </row>
    <row r="923" spans="1:2" x14ac:dyDescent="0.25">
      <c r="A923" s="5" t="s">
        <v>858</v>
      </c>
      <c r="B923" s="5" t="s">
        <v>858</v>
      </c>
    </row>
    <row r="924" spans="1:2" x14ac:dyDescent="0.25">
      <c r="A924" s="5" t="s">
        <v>859</v>
      </c>
      <c r="B924" s="5" t="s">
        <v>859</v>
      </c>
    </row>
    <row r="925" spans="1:2" x14ac:dyDescent="0.25">
      <c r="A925" s="5" t="s">
        <v>860</v>
      </c>
      <c r="B925" s="5" t="s">
        <v>860</v>
      </c>
    </row>
    <row r="926" spans="1:2" x14ac:dyDescent="0.25">
      <c r="A926" s="5" t="s">
        <v>861</v>
      </c>
      <c r="B926" s="5" t="s">
        <v>861</v>
      </c>
    </row>
    <row r="927" spans="1:2" x14ac:dyDescent="0.25">
      <c r="A927" s="5" t="s">
        <v>862</v>
      </c>
      <c r="B927" s="5" t="s">
        <v>862</v>
      </c>
    </row>
    <row r="928" spans="1:2" x14ac:dyDescent="0.25">
      <c r="A928" s="5" t="s">
        <v>2716</v>
      </c>
      <c r="B928" s="5" t="s">
        <v>2716</v>
      </c>
    </row>
    <row r="929" spans="1:2" x14ac:dyDescent="0.25">
      <c r="A929" s="5" t="s">
        <v>863</v>
      </c>
      <c r="B929" s="5" t="s">
        <v>863</v>
      </c>
    </row>
    <row r="930" spans="1:2" x14ac:dyDescent="0.25">
      <c r="A930" s="5" t="s">
        <v>864</v>
      </c>
      <c r="B930" s="5" t="s">
        <v>864</v>
      </c>
    </row>
    <row r="931" spans="1:2" x14ac:dyDescent="0.25">
      <c r="A931" s="5" t="s">
        <v>865</v>
      </c>
      <c r="B931" s="5" t="s">
        <v>865</v>
      </c>
    </row>
    <row r="932" spans="1:2" x14ac:dyDescent="0.25">
      <c r="A932" s="5" t="s">
        <v>866</v>
      </c>
      <c r="B932" s="5" t="s">
        <v>866</v>
      </c>
    </row>
    <row r="933" spans="1:2" x14ac:dyDescent="0.25">
      <c r="A933" s="5" t="s">
        <v>867</v>
      </c>
      <c r="B933" s="5" t="s">
        <v>867</v>
      </c>
    </row>
    <row r="934" spans="1:2" x14ac:dyDescent="0.25">
      <c r="A934" s="5" t="s">
        <v>868</v>
      </c>
      <c r="B934" s="5" t="s">
        <v>868</v>
      </c>
    </row>
    <row r="935" spans="1:2" x14ac:dyDescent="0.25">
      <c r="A935" s="5" t="s">
        <v>869</v>
      </c>
      <c r="B935" s="5" t="s">
        <v>869</v>
      </c>
    </row>
    <row r="936" spans="1:2" x14ac:dyDescent="0.25">
      <c r="A936" s="5" t="s">
        <v>870</v>
      </c>
      <c r="B936" s="5" t="s">
        <v>870</v>
      </c>
    </row>
    <row r="937" spans="1:2" x14ac:dyDescent="0.25">
      <c r="A937" s="5" t="s">
        <v>871</v>
      </c>
      <c r="B937" s="5" t="s">
        <v>871</v>
      </c>
    </row>
    <row r="938" spans="1:2" x14ac:dyDescent="0.25">
      <c r="A938" s="5" t="s">
        <v>872</v>
      </c>
      <c r="B938" s="5" t="s">
        <v>872</v>
      </c>
    </row>
    <row r="939" spans="1:2" x14ac:dyDescent="0.25">
      <c r="A939" s="5" t="s">
        <v>873</v>
      </c>
      <c r="B939" s="5" t="s">
        <v>873</v>
      </c>
    </row>
    <row r="940" spans="1:2" x14ac:dyDescent="0.25">
      <c r="A940" s="5" t="s">
        <v>873</v>
      </c>
      <c r="B940" s="5" t="s">
        <v>873</v>
      </c>
    </row>
    <row r="941" spans="1:2" x14ac:dyDescent="0.25">
      <c r="A941" s="5" t="s">
        <v>874</v>
      </c>
      <c r="B941" s="5" t="s">
        <v>874</v>
      </c>
    </row>
    <row r="942" spans="1:2" x14ac:dyDescent="0.25">
      <c r="A942" s="5" t="s">
        <v>874</v>
      </c>
      <c r="B942" s="5" t="s">
        <v>874</v>
      </c>
    </row>
    <row r="943" spans="1:2" x14ac:dyDescent="0.25">
      <c r="A943" s="5" t="s">
        <v>875</v>
      </c>
      <c r="B943" s="5" t="s">
        <v>875</v>
      </c>
    </row>
    <row r="944" spans="1:2" x14ac:dyDescent="0.25">
      <c r="A944" s="5" t="s">
        <v>876</v>
      </c>
      <c r="B944" s="5" t="s">
        <v>876</v>
      </c>
    </row>
    <row r="945" spans="1:2" x14ac:dyDescent="0.25">
      <c r="A945" s="5" t="s">
        <v>877</v>
      </c>
      <c r="B945" s="5" t="s">
        <v>877</v>
      </c>
    </row>
    <row r="946" spans="1:2" x14ac:dyDescent="0.25">
      <c r="A946" s="5" t="s">
        <v>878</v>
      </c>
      <c r="B946" s="5" t="s">
        <v>878</v>
      </c>
    </row>
    <row r="947" spans="1:2" x14ac:dyDescent="0.25">
      <c r="A947" s="5" t="s">
        <v>879</v>
      </c>
      <c r="B947" s="5" t="s">
        <v>879</v>
      </c>
    </row>
    <row r="948" spans="1:2" x14ac:dyDescent="0.25">
      <c r="A948" s="5" t="s">
        <v>880</v>
      </c>
      <c r="B948" s="5" t="s">
        <v>880</v>
      </c>
    </row>
    <row r="949" spans="1:2" x14ac:dyDescent="0.25">
      <c r="A949" s="5" t="s">
        <v>881</v>
      </c>
      <c r="B949" s="5" t="s">
        <v>881</v>
      </c>
    </row>
    <row r="950" spans="1:2" x14ac:dyDescent="0.25">
      <c r="A950" s="5" t="s">
        <v>882</v>
      </c>
      <c r="B950" s="5" t="s">
        <v>882</v>
      </c>
    </row>
    <row r="951" spans="1:2" x14ac:dyDescent="0.25">
      <c r="A951" s="5" t="s">
        <v>883</v>
      </c>
      <c r="B951" s="5" t="s">
        <v>883</v>
      </c>
    </row>
    <row r="952" spans="1:2" x14ac:dyDescent="0.25">
      <c r="A952" s="5" t="s">
        <v>884</v>
      </c>
      <c r="B952" s="5" t="s">
        <v>884</v>
      </c>
    </row>
    <row r="953" spans="1:2" x14ac:dyDescent="0.25">
      <c r="A953" s="5" t="s">
        <v>885</v>
      </c>
      <c r="B953" s="5" t="s">
        <v>885</v>
      </c>
    </row>
    <row r="954" spans="1:2" x14ac:dyDescent="0.25">
      <c r="A954" s="5" t="s">
        <v>886</v>
      </c>
      <c r="B954" s="5" t="s">
        <v>886</v>
      </c>
    </row>
    <row r="955" spans="1:2" x14ac:dyDescent="0.25">
      <c r="A955" s="5" t="s">
        <v>887</v>
      </c>
      <c r="B955" s="5" t="s">
        <v>887</v>
      </c>
    </row>
    <row r="956" spans="1:2" x14ac:dyDescent="0.25">
      <c r="A956" s="5" t="s">
        <v>888</v>
      </c>
      <c r="B956" s="5" t="s">
        <v>888</v>
      </c>
    </row>
    <row r="957" spans="1:2" x14ac:dyDescent="0.25">
      <c r="A957" s="5" t="s">
        <v>889</v>
      </c>
      <c r="B957" s="5" t="s">
        <v>889</v>
      </c>
    </row>
    <row r="958" spans="1:2" x14ac:dyDescent="0.25">
      <c r="A958" s="5" t="s">
        <v>890</v>
      </c>
      <c r="B958" s="5" t="s">
        <v>890</v>
      </c>
    </row>
    <row r="959" spans="1:2" x14ac:dyDescent="0.25">
      <c r="A959" s="5" t="s">
        <v>891</v>
      </c>
      <c r="B959" s="5" t="s">
        <v>891</v>
      </c>
    </row>
    <row r="960" spans="1:2" x14ac:dyDescent="0.25">
      <c r="A960" s="5" t="s">
        <v>892</v>
      </c>
      <c r="B960" s="5" t="s">
        <v>892</v>
      </c>
    </row>
    <row r="961" spans="1:2" x14ac:dyDescent="0.25">
      <c r="A961" s="5" t="s">
        <v>893</v>
      </c>
      <c r="B961" s="5" t="s">
        <v>893</v>
      </c>
    </row>
    <row r="962" spans="1:2" x14ac:dyDescent="0.25">
      <c r="A962" s="5" t="s">
        <v>894</v>
      </c>
      <c r="B962" s="5" t="s">
        <v>894</v>
      </c>
    </row>
    <row r="963" spans="1:2" x14ac:dyDescent="0.25">
      <c r="A963" s="5" t="s">
        <v>895</v>
      </c>
      <c r="B963" s="5" t="s">
        <v>895</v>
      </c>
    </row>
    <row r="964" spans="1:2" x14ac:dyDescent="0.25">
      <c r="A964" s="5" t="s">
        <v>895</v>
      </c>
      <c r="B964" s="5" t="s">
        <v>895</v>
      </c>
    </row>
    <row r="965" spans="1:2" x14ac:dyDescent="0.25">
      <c r="A965" s="5" t="s">
        <v>896</v>
      </c>
      <c r="B965" s="5" t="s">
        <v>896</v>
      </c>
    </row>
    <row r="966" spans="1:2" x14ac:dyDescent="0.25">
      <c r="A966" s="5" t="s">
        <v>896</v>
      </c>
      <c r="B966" s="5" t="s">
        <v>896</v>
      </c>
    </row>
    <row r="967" spans="1:2" x14ac:dyDescent="0.25">
      <c r="A967" s="5" t="s">
        <v>897</v>
      </c>
      <c r="B967" s="5" t="s">
        <v>897</v>
      </c>
    </row>
    <row r="968" spans="1:2" x14ac:dyDescent="0.25">
      <c r="A968" s="5" t="s">
        <v>898</v>
      </c>
      <c r="B968" s="5" t="s">
        <v>898</v>
      </c>
    </row>
    <row r="969" spans="1:2" x14ac:dyDescent="0.25">
      <c r="A969" s="5" t="s">
        <v>899</v>
      </c>
      <c r="B969" s="5" t="s">
        <v>899</v>
      </c>
    </row>
    <row r="970" spans="1:2" x14ac:dyDescent="0.25">
      <c r="A970" s="5" t="s">
        <v>900</v>
      </c>
      <c r="B970" s="5" t="s">
        <v>900</v>
      </c>
    </row>
    <row r="971" spans="1:2" x14ac:dyDescent="0.25">
      <c r="A971" s="5" t="s">
        <v>901</v>
      </c>
      <c r="B971" s="5" t="s">
        <v>901</v>
      </c>
    </row>
    <row r="972" spans="1:2" x14ac:dyDescent="0.25">
      <c r="A972" s="5" t="s">
        <v>902</v>
      </c>
      <c r="B972" s="5" t="s">
        <v>902</v>
      </c>
    </row>
    <row r="973" spans="1:2" x14ac:dyDescent="0.25">
      <c r="A973" s="5" t="s">
        <v>903</v>
      </c>
      <c r="B973" s="5" t="s">
        <v>903</v>
      </c>
    </row>
    <row r="974" spans="1:2" x14ac:dyDescent="0.25">
      <c r="A974" s="5" t="s">
        <v>904</v>
      </c>
      <c r="B974" s="5" t="s">
        <v>904</v>
      </c>
    </row>
    <row r="975" spans="1:2" x14ac:dyDescent="0.25">
      <c r="A975" s="5" t="s">
        <v>905</v>
      </c>
      <c r="B975" s="5" t="s">
        <v>905</v>
      </c>
    </row>
    <row r="976" spans="1:2" x14ac:dyDescent="0.25">
      <c r="A976" s="5" t="s">
        <v>906</v>
      </c>
      <c r="B976" s="5" t="s">
        <v>906</v>
      </c>
    </row>
    <row r="977" spans="1:2" x14ac:dyDescent="0.25">
      <c r="A977" s="5" t="s">
        <v>907</v>
      </c>
      <c r="B977" s="5" t="s">
        <v>907</v>
      </c>
    </row>
    <row r="978" spans="1:2" x14ac:dyDescent="0.25">
      <c r="A978" s="5" t="s">
        <v>2809</v>
      </c>
      <c r="B978" s="5" t="s">
        <v>2809</v>
      </c>
    </row>
    <row r="979" spans="1:2" x14ac:dyDescent="0.25">
      <c r="A979" s="5" t="s">
        <v>2717</v>
      </c>
      <c r="B979" s="5" t="s">
        <v>2717</v>
      </c>
    </row>
    <row r="980" spans="1:2" x14ac:dyDescent="0.25">
      <c r="A980" s="5" t="s">
        <v>908</v>
      </c>
      <c r="B980" s="5" t="s">
        <v>908</v>
      </c>
    </row>
    <row r="981" spans="1:2" x14ac:dyDescent="0.25">
      <c r="A981" s="5" t="s">
        <v>909</v>
      </c>
      <c r="B981" s="5" t="s">
        <v>909</v>
      </c>
    </row>
    <row r="982" spans="1:2" x14ac:dyDescent="0.25">
      <c r="A982" s="5" t="s">
        <v>910</v>
      </c>
      <c r="B982" s="5" t="s">
        <v>910</v>
      </c>
    </row>
    <row r="983" spans="1:2" x14ac:dyDescent="0.25">
      <c r="A983" s="5" t="s">
        <v>911</v>
      </c>
      <c r="B983" s="5" t="s">
        <v>911</v>
      </c>
    </row>
    <row r="984" spans="1:2" x14ac:dyDescent="0.25">
      <c r="A984" s="5" t="s">
        <v>912</v>
      </c>
      <c r="B984" s="5" t="s">
        <v>912</v>
      </c>
    </row>
    <row r="985" spans="1:2" x14ac:dyDescent="0.25">
      <c r="A985" s="5" t="s">
        <v>913</v>
      </c>
      <c r="B985" s="5" t="s">
        <v>913</v>
      </c>
    </row>
    <row r="986" spans="1:2" x14ac:dyDescent="0.25">
      <c r="A986" s="5" t="s">
        <v>914</v>
      </c>
      <c r="B986" s="5" t="s">
        <v>914</v>
      </c>
    </row>
    <row r="987" spans="1:2" x14ac:dyDescent="0.25">
      <c r="A987" s="5" t="s">
        <v>915</v>
      </c>
      <c r="B987" s="5" t="s">
        <v>915</v>
      </c>
    </row>
    <row r="988" spans="1:2" x14ac:dyDescent="0.25">
      <c r="A988" s="5" t="s">
        <v>916</v>
      </c>
      <c r="B988" s="5" t="s">
        <v>917</v>
      </c>
    </row>
    <row r="989" spans="1:2" x14ac:dyDescent="0.25">
      <c r="A989" s="5" t="s">
        <v>2718</v>
      </c>
      <c r="B989" s="5" t="s">
        <v>2718</v>
      </c>
    </row>
    <row r="990" spans="1:2" x14ac:dyDescent="0.25">
      <c r="A990" s="5" t="s">
        <v>918</v>
      </c>
      <c r="B990" s="5" t="s">
        <v>918</v>
      </c>
    </row>
    <row r="991" spans="1:2" x14ac:dyDescent="0.25">
      <c r="A991" s="5" t="s">
        <v>919</v>
      </c>
      <c r="B991" s="5" t="s">
        <v>919</v>
      </c>
    </row>
    <row r="992" spans="1:2" x14ac:dyDescent="0.25">
      <c r="A992" s="5" t="s">
        <v>920</v>
      </c>
      <c r="B992" s="5" t="s">
        <v>920</v>
      </c>
    </row>
    <row r="993" spans="1:2" x14ac:dyDescent="0.25">
      <c r="A993" s="5" t="s">
        <v>921</v>
      </c>
      <c r="B993" s="5" t="s">
        <v>921</v>
      </c>
    </row>
    <row r="994" spans="1:2" x14ac:dyDescent="0.25">
      <c r="A994" s="5" t="s">
        <v>921</v>
      </c>
      <c r="B994" s="5" t="s">
        <v>921</v>
      </c>
    </row>
    <row r="995" spans="1:2" x14ac:dyDescent="0.25">
      <c r="A995" s="5" t="s">
        <v>922</v>
      </c>
      <c r="B995" s="5" t="s">
        <v>922</v>
      </c>
    </row>
    <row r="996" spans="1:2" x14ac:dyDescent="0.25">
      <c r="A996" s="5" t="s">
        <v>2719</v>
      </c>
      <c r="B996" s="5" t="s">
        <v>2719</v>
      </c>
    </row>
    <row r="997" spans="1:2" x14ac:dyDescent="0.25">
      <c r="A997" s="5" t="s">
        <v>923</v>
      </c>
      <c r="B997" s="5" t="s">
        <v>923</v>
      </c>
    </row>
    <row r="998" spans="1:2" x14ac:dyDescent="0.25">
      <c r="A998" s="5" t="s">
        <v>924</v>
      </c>
      <c r="B998" s="5" t="s">
        <v>924</v>
      </c>
    </row>
    <row r="999" spans="1:2" x14ac:dyDescent="0.25">
      <c r="A999" s="5" t="s">
        <v>925</v>
      </c>
      <c r="B999" s="5" t="s">
        <v>925</v>
      </c>
    </row>
    <row r="1000" spans="1:2" x14ac:dyDescent="0.25">
      <c r="A1000" s="5" t="s">
        <v>926</v>
      </c>
      <c r="B1000" s="5" t="s">
        <v>926</v>
      </c>
    </row>
    <row r="1001" spans="1:2" x14ac:dyDescent="0.25">
      <c r="A1001" s="5" t="s">
        <v>927</v>
      </c>
      <c r="B1001" s="5" t="s">
        <v>927</v>
      </c>
    </row>
    <row r="1002" spans="1:2" x14ac:dyDescent="0.25">
      <c r="A1002" s="5" t="s">
        <v>928</v>
      </c>
      <c r="B1002" s="5" t="s">
        <v>928</v>
      </c>
    </row>
    <row r="1003" spans="1:2" x14ac:dyDescent="0.25">
      <c r="A1003" s="5" t="s">
        <v>929</v>
      </c>
      <c r="B1003" s="5" t="s">
        <v>929</v>
      </c>
    </row>
    <row r="1004" spans="1:2" x14ac:dyDescent="0.25">
      <c r="A1004" s="5" t="s">
        <v>929</v>
      </c>
      <c r="B1004" s="5" t="s">
        <v>929</v>
      </c>
    </row>
    <row r="1005" spans="1:2" x14ac:dyDescent="0.25">
      <c r="A1005" s="5" t="s">
        <v>930</v>
      </c>
      <c r="B1005" s="5" t="s">
        <v>930</v>
      </c>
    </row>
    <row r="1006" spans="1:2" x14ac:dyDescent="0.25">
      <c r="A1006" s="5" t="s">
        <v>931</v>
      </c>
      <c r="B1006" s="5" t="s">
        <v>931</v>
      </c>
    </row>
    <row r="1007" spans="1:2" x14ac:dyDescent="0.25">
      <c r="A1007" s="5" t="s">
        <v>932</v>
      </c>
      <c r="B1007" s="5" t="s">
        <v>932</v>
      </c>
    </row>
    <row r="1008" spans="1:2" x14ac:dyDescent="0.25">
      <c r="A1008" s="5" t="s">
        <v>933</v>
      </c>
      <c r="B1008" s="5" t="s">
        <v>933</v>
      </c>
    </row>
    <row r="1009" spans="1:2" x14ac:dyDescent="0.25">
      <c r="A1009" s="5" t="s">
        <v>934</v>
      </c>
      <c r="B1009" s="5" t="s">
        <v>934</v>
      </c>
    </row>
    <row r="1010" spans="1:2" x14ac:dyDescent="0.25">
      <c r="A1010" s="5" t="s">
        <v>935</v>
      </c>
      <c r="B1010" s="5" t="s">
        <v>935</v>
      </c>
    </row>
    <row r="1011" spans="1:2" x14ac:dyDescent="0.25">
      <c r="A1011" s="5" t="s">
        <v>936</v>
      </c>
      <c r="B1011" s="5" t="s">
        <v>936</v>
      </c>
    </row>
    <row r="1012" spans="1:2" x14ac:dyDescent="0.25">
      <c r="A1012" s="5" t="s">
        <v>937</v>
      </c>
      <c r="B1012" s="5" t="s">
        <v>937</v>
      </c>
    </row>
    <row r="1013" spans="1:2" x14ac:dyDescent="0.25">
      <c r="A1013" s="5" t="s">
        <v>938</v>
      </c>
      <c r="B1013" s="5" t="s">
        <v>938</v>
      </c>
    </row>
    <row r="1014" spans="1:2" x14ac:dyDescent="0.25">
      <c r="A1014" s="5" t="s">
        <v>939</v>
      </c>
      <c r="B1014" s="5" t="s">
        <v>939</v>
      </c>
    </row>
    <row r="1015" spans="1:2" x14ac:dyDescent="0.25">
      <c r="A1015" s="5" t="s">
        <v>940</v>
      </c>
      <c r="B1015" s="5" t="s">
        <v>940</v>
      </c>
    </row>
    <row r="1016" spans="1:2" x14ac:dyDescent="0.25">
      <c r="A1016" s="5" t="s">
        <v>941</v>
      </c>
      <c r="B1016" s="5" t="s">
        <v>941</v>
      </c>
    </row>
    <row r="1017" spans="1:2" x14ac:dyDescent="0.25">
      <c r="A1017" s="5" t="s">
        <v>2720</v>
      </c>
      <c r="B1017" s="5" t="s">
        <v>2720</v>
      </c>
    </row>
    <row r="1018" spans="1:2" x14ac:dyDescent="0.25">
      <c r="A1018" s="5" t="s">
        <v>942</v>
      </c>
      <c r="B1018" s="5" t="s">
        <v>942</v>
      </c>
    </row>
    <row r="1019" spans="1:2" x14ac:dyDescent="0.25">
      <c r="A1019" s="5" t="s">
        <v>943</v>
      </c>
      <c r="B1019" s="5" t="s">
        <v>943</v>
      </c>
    </row>
    <row r="1020" spans="1:2" x14ac:dyDescent="0.25">
      <c r="A1020" s="5" t="s">
        <v>944</v>
      </c>
      <c r="B1020" s="5" t="s">
        <v>944</v>
      </c>
    </row>
    <row r="1021" spans="1:2" x14ac:dyDescent="0.25">
      <c r="A1021" s="5" t="s">
        <v>945</v>
      </c>
      <c r="B1021" s="5" t="s">
        <v>945</v>
      </c>
    </row>
    <row r="1022" spans="1:2" x14ac:dyDescent="0.25">
      <c r="A1022" s="5" t="s">
        <v>946</v>
      </c>
      <c r="B1022" s="5" t="s">
        <v>946</v>
      </c>
    </row>
    <row r="1023" spans="1:2" x14ac:dyDescent="0.25">
      <c r="A1023" s="5" t="s">
        <v>947</v>
      </c>
      <c r="B1023" s="5" t="s">
        <v>947</v>
      </c>
    </row>
    <row r="1024" spans="1:2" x14ac:dyDescent="0.25">
      <c r="A1024" s="5" t="s">
        <v>948</v>
      </c>
      <c r="B1024" s="5" t="s">
        <v>948</v>
      </c>
    </row>
    <row r="1025" spans="1:2" x14ac:dyDescent="0.25">
      <c r="A1025" s="5" t="s">
        <v>949</v>
      </c>
      <c r="B1025" s="5" t="s">
        <v>949</v>
      </c>
    </row>
    <row r="1026" spans="1:2" x14ac:dyDescent="0.25">
      <c r="A1026" s="5" t="s">
        <v>950</v>
      </c>
      <c r="B1026" s="5" t="s">
        <v>950</v>
      </c>
    </row>
    <row r="1027" spans="1:2" x14ac:dyDescent="0.25">
      <c r="A1027" s="5" t="s">
        <v>951</v>
      </c>
      <c r="B1027" s="5" t="s">
        <v>951</v>
      </c>
    </row>
    <row r="1028" spans="1:2" x14ac:dyDescent="0.25">
      <c r="A1028" s="5" t="s">
        <v>952</v>
      </c>
      <c r="B1028" s="5" t="s">
        <v>952</v>
      </c>
    </row>
    <row r="1029" spans="1:2" x14ac:dyDescent="0.25">
      <c r="A1029" s="5" t="s">
        <v>953</v>
      </c>
      <c r="B1029" s="5" t="s">
        <v>953</v>
      </c>
    </row>
    <row r="1030" spans="1:2" x14ac:dyDescent="0.25">
      <c r="A1030" s="5" t="s">
        <v>954</v>
      </c>
      <c r="B1030" s="5" t="s">
        <v>954</v>
      </c>
    </row>
    <row r="1031" spans="1:2" x14ac:dyDescent="0.25">
      <c r="A1031" s="5" t="s">
        <v>955</v>
      </c>
      <c r="B1031" s="5" t="s">
        <v>955</v>
      </c>
    </row>
    <row r="1032" spans="1:2" x14ac:dyDescent="0.25">
      <c r="A1032" s="5" t="s">
        <v>956</v>
      </c>
      <c r="B1032" s="5" t="s">
        <v>956</v>
      </c>
    </row>
    <row r="1033" spans="1:2" x14ac:dyDescent="0.25">
      <c r="A1033" s="5" t="s">
        <v>957</v>
      </c>
      <c r="B1033" s="5" t="s">
        <v>957</v>
      </c>
    </row>
    <row r="1034" spans="1:2" x14ac:dyDescent="0.25">
      <c r="A1034" s="5" t="s">
        <v>958</v>
      </c>
      <c r="B1034" s="5" t="s">
        <v>958</v>
      </c>
    </row>
    <row r="1035" spans="1:2" x14ac:dyDescent="0.25">
      <c r="A1035" s="5" t="s">
        <v>959</v>
      </c>
      <c r="B1035" s="5" t="s">
        <v>959</v>
      </c>
    </row>
    <row r="1036" spans="1:2" x14ac:dyDescent="0.25">
      <c r="A1036" s="5" t="s">
        <v>960</v>
      </c>
      <c r="B1036" s="5" t="s">
        <v>960</v>
      </c>
    </row>
    <row r="1037" spans="1:2" x14ac:dyDescent="0.25">
      <c r="A1037" s="5" t="s">
        <v>961</v>
      </c>
      <c r="B1037" s="5" t="s">
        <v>961</v>
      </c>
    </row>
    <row r="1038" spans="1:2" x14ac:dyDescent="0.25">
      <c r="A1038" s="5" t="s">
        <v>962</v>
      </c>
      <c r="B1038" s="5" t="s">
        <v>962</v>
      </c>
    </row>
    <row r="1039" spans="1:2" x14ac:dyDescent="0.25">
      <c r="A1039" s="5" t="s">
        <v>2721</v>
      </c>
      <c r="B1039" s="5" t="s">
        <v>2721</v>
      </c>
    </row>
    <row r="1040" spans="1:2" ht="30" x14ac:dyDescent="0.25">
      <c r="A1040" s="5" t="s">
        <v>963</v>
      </c>
      <c r="B1040" s="5" t="s">
        <v>2148</v>
      </c>
    </row>
    <row r="1041" spans="1:2" ht="30" x14ac:dyDescent="0.25">
      <c r="A1041" s="5" t="s">
        <v>963</v>
      </c>
      <c r="B1041" s="5" t="s">
        <v>963</v>
      </c>
    </row>
    <row r="1042" spans="1:2" x14ac:dyDescent="0.25">
      <c r="A1042" s="5" t="s">
        <v>964</v>
      </c>
      <c r="B1042" s="5" t="s">
        <v>2149</v>
      </c>
    </row>
    <row r="1043" spans="1:2" x14ac:dyDescent="0.25">
      <c r="A1043" s="5" t="s">
        <v>965</v>
      </c>
      <c r="B1043" s="5" t="s">
        <v>2150</v>
      </c>
    </row>
    <row r="1044" spans="1:2" x14ac:dyDescent="0.25">
      <c r="A1044" s="5" t="s">
        <v>965</v>
      </c>
      <c r="B1044" s="5" t="s">
        <v>965</v>
      </c>
    </row>
    <row r="1045" spans="1:2" x14ac:dyDescent="0.25">
      <c r="A1045" s="5" t="s">
        <v>966</v>
      </c>
      <c r="B1045" s="5" t="s">
        <v>2151</v>
      </c>
    </row>
    <row r="1046" spans="1:2" x14ac:dyDescent="0.25">
      <c r="A1046" s="5" t="s">
        <v>967</v>
      </c>
      <c r="B1046" s="5" t="s">
        <v>2152</v>
      </c>
    </row>
    <row r="1047" spans="1:2" x14ac:dyDescent="0.25">
      <c r="A1047" s="5" t="s">
        <v>968</v>
      </c>
      <c r="B1047" s="5" t="s">
        <v>2153</v>
      </c>
    </row>
    <row r="1048" spans="1:2" x14ac:dyDescent="0.25">
      <c r="A1048" s="5" t="s">
        <v>969</v>
      </c>
      <c r="B1048" s="5" t="s">
        <v>2154</v>
      </c>
    </row>
    <row r="1049" spans="1:2" x14ac:dyDescent="0.25">
      <c r="A1049" s="5" t="s">
        <v>970</v>
      </c>
      <c r="B1049" s="5" t="s">
        <v>2155</v>
      </c>
    </row>
    <row r="1050" spans="1:2" x14ac:dyDescent="0.25">
      <c r="A1050" s="5" t="s">
        <v>2722</v>
      </c>
      <c r="B1050" s="5" t="s">
        <v>2722</v>
      </c>
    </row>
    <row r="1051" spans="1:2" ht="30" x14ac:dyDescent="0.25">
      <c r="A1051" s="5" t="s">
        <v>971</v>
      </c>
      <c r="B1051" s="5" t="s">
        <v>2156</v>
      </c>
    </row>
    <row r="1052" spans="1:2" ht="30" x14ac:dyDescent="0.25">
      <c r="A1052" s="5" t="s">
        <v>972</v>
      </c>
      <c r="B1052" s="5" t="s">
        <v>2157</v>
      </c>
    </row>
    <row r="1053" spans="1:2" x14ac:dyDescent="0.25">
      <c r="A1053" s="5" t="s">
        <v>973</v>
      </c>
      <c r="B1053" s="5" t="s">
        <v>2158</v>
      </c>
    </row>
    <row r="1054" spans="1:2" x14ac:dyDescent="0.25">
      <c r="A1054" s="5" t="s">
        <v>974</v>
      </c>
      <c r="B1054" s="5" t="s">
        <v>2159</v>
      </c>
    </row>
    <row r="1055" spans="1:2" ht="30" x14ac:dyDescent="0.25">
      <c r="A1055" s="5" t="s">
        <v>975</v>
      </c>
      <c r="B1055" s="5" t="s">
        <v>2160</v>
      </c>
    </row>
    <row r="1056" spans="1:2" x14ac:dyDescent="0.25">
      <c r="A1056" s="5" t="s">
        <v>976</v>
      </c>
      <c r="B1056" s="5" t="s">
        <v>2161</v>
      </c>
    </row>
    <row r="1057" spans="1:2" ht="30" x14ac:dyDescent="0.25">
      <c r="A1057" s="5" t="s">
        <v>977</v>
      </c>
      <c r="B1057" s="5" t="s">
        <v>2162</v>
      </c>
    </row>
    <row r="1058" spans="1:2" ht="30" x14ac:dyDescent="0.25">
      <c r="A1058" s="5" t="s">
        <v>978</v>
      </c>
      <c r="B1058" s="5" t="s">
        <v>2163</v>
      </c>
    </row>
    <row r="1059" spans="1:2" x14ac:dyDescent="0.25">
      <c r="A1059" s="5" t="s">
        <v>979</v>
      </c>
      <c r="B1059" s="5" t="s">
        <v>2164</v>
      </c>
    </row>
    <row r="1060" spans="1:2" ht="30" x14ac:dyDescent="0.25">
      <c r="A1060" s="5" t="s">
        <v>980</v>
      </c>
      <c r="B1060" s="5" t="s">
        <v>2165</v>
      </c>
    </row>
    <row r="1061" spans="1:2" x14ac:dyDescent="0.25">
      <c r="A1061" s="5" t="s">
        <v>981</v>
      </c>
      <c r="B1061" s="5" t="s">
        <v>2166</v>
      </c>
    </row>
    <row r="1062" spans="1:2" ht="30" x14ac:dyDescent="0.25">
      <c r="A1062" s="5" t="s">
        <v>982</v>
      </c>
      <c r="B1062" s="5" t="s">
        <v>2167</v>
      </c>
    </row>
    <row r="1063" spans="1:2" ht="30" x14ac:dyDescent="0.25">
      <c r="A1063" s="5" t="s">
        <v>983</v>
      </c>
      <c r="B1063" s="5" t="s">
        <v>2168</v>
      </c>
    </row>
    <row r="1064" spans="1:2" ht="30" x14ac:dyDescent="0.25">
      <c r="A1064" s="5" t="s">
        <v>984</v>
      </c>
      <c r="B1064" s="5" t="s">
        <v>2169</v>
      </c>
    </row>
    <row r="1065" spans="1:2" ht="30" x14ac:dyDescent="0.25">
      <c r="A1065" s="5" t="s">
        <v>985</v>
      </c>
      <c r="B1065" s="5" t="s">
        <v>2170</v>
      </c>
    </row>
    <row r="1066" spans="1:2" x14ac:dyDescent="0.25">
      <c r="A1066" s="5" t="s">
        <v>986</v>
      </c>
      <c r="B1066" s="5" t="s">
        <v>2171</v>
      </c>
    </row>
    <row r="1067" spans="1:2" x14ac:dyDescent="0.25">
      <c r="A1067" s="5" t="s">
        <v>987</v>
      </c>
      <c r="B1067" s="5" t="s">
        <v>2172</v>
      </c>
    </row>
    <row r="1068" spans="1:2" ht="30" x14ac:dyDescent="0.25">
      <c r="A1068" s="5" t="s">
        <v>988</v>
      </c>
      <c r="B1068" s="5" t="s">
        <v>2173</v>
      </c>
    </row>
    <row r="1069" spans="1:2" ht="30" x14ac:dyDescent="0.25">
      <c r="A1069" s="5" t="s">
        <v>988</v>
      </c>
      <c r="B1069" s="5" t="s">
        <v>988</v>
      </c>
    </row>
    <row r="1070" spans="1:2" ht="30" x14ac:dyDescent="0.25">
      <c r="A1070" s="5" t="s">
        <v>989</v>
      </c>
      <c r="B1070" s="5" t="s">
        <v>2174</v>
      </c>
    </row>
    <row r="1071" spans="1:2" x14ac:dyDescent="0.25">
      <c r="A1071" s="5" t="s">
        <v>990</v>
      </c>
      <c r="B1071" s="5" t="s">
        <v>2175</v>
      </c>
    </row>
    <row r="1072" spans="1:2" x14ac:dyDescent="0.25">
      <c r="A1072" s="5" t="s">
        <v>991</v>
      </c>
      <c r="B1072" s="5" t="s">
        <v>2176</v>
      </c>
    </row>
    <row r="1073" spans="1:2" x14ac:dyDescent="0.25">
      <c r="A1073" s="5" t="s">
        <v>992</v>
      </c>
      <c r="B1073" s="5" t="s">
        <v>2177</v>
      </c>
    </row>
    <row r="1074" spans="1:2" x14ac:dyDescent="0.25">
      <c r="A1074" s="5" t="s">
        <v>993</v>
      </c>
      <c r="B1074" s="5" t="s">
        <v>2178</v>
      </c>
    </row>
    <row r="1075" spans="1:2" x14ac:dyDescent="0.25">
      <c r="A1075" s="5" t="s">
        <v>994</v>
      </c>
      <c r="B1075" s="5" t="s">
        <v>2179</v>
      </c>
    </row>
    <row r="1076" spans="1:2" x14ac:dyDescent="0.25">
      <c r="A1076" s="5" t="s">
        <v>995</v>
      </c>
      <c r="B1076" s="5" t="s">
        <v>2205</v>
      </c>
    </row>
    <row r="1077" spans="1:2" x14ac:dyDescent="0.25">
      <c r="A1077" s="5" t="s">
        <v>2723</v>
      </c>
      <c r="B1077" s="5" t="s">
        <v>2723</v>
      </c>
    </row>
    <row r="1078" spans="1:2" x14ac:dyDescent="0.25">
      <c r="A1078" s="5" t="s">
        <v>2724</v>
      </c>
      <c r="B1078" s="5" t="s">
        <v>2724</v>
      </c>
    </row>
    <row r="1079" spans="1:2" x14ac:dyDescent="0.25">
      <c r="A1079" s="5" t="s">
        <v>996</v>
      </c>
      <c r="B1079" s="5" t="s">
        <v>2180</v>
      </c>
    </row>
    <row r="1080" spans="1:2" x14ac:dyDescent="0.25">
      <c r="A1080" s="5" t="s">
        <v>997</v>
      </c>
      <c r="B1080" s="5" t="s">
        <v>2181</v>
      </c>
    </row>
    <row r="1081" spans="1:2" ht="30" x14ac:dyDescent="0.25">
      <c r="A1081" s="5" t="s">
        <v>998</v>
      </c>
      <c r="B1081" s="5" t="s">
        <v>2203</v>
      </c>
    </row>
    <row r="1082" spans="1:2" ht="30" x14ac:dyDescent="0.25">
      <c r="A1082" s="5" t="s">
        <v>998</v>
      </c>
      <c r="B1082" s="5" t="s">
        <v>998</v>
      </c>
    </row>
    <row r="1083" spans="1:2" x14ac:dyDescent="0.25">
      <c r="A1083" s="5" t="s">
        <v>999</v>
      </c>
      <c r="B1083" s="5" t="s">
        <v>2182</v>
      </c>
    </row>
    <row r="1084" spans="1:2" x14ac:dyDescent="0.25">
      <c r="A1084" s="5" t="s">
        <v>1000</v>
      </c>
      <c r="B1084" s="5" t="s">
        <v>2147</v>
      </c>
    </row>
    <row r="1085" spans="1:2" x14ac:dyDescent="0.25">
      <c r="A1085" s="5" t="s">
        <v>1001</v>
      </c>
      <c r="B1085" s="5" t="s">
        <v>2183</v>
      </c>
    </row>
    <row r="1086" spans="1:2" x14ac:dyDescent="0.25">
      <c r="A1086" s="5" t="s">
        <v>1002</v>
      </c>
      <c r="B1086" s="5" t="s">
        <v>2206</v>
      </c>
    </row>
    <row r="1087" spans="1:2" x14ac:dyDescent="0.25">
      <c r="A1087" s="5" t="s">
        <v>1003</v>
      </c>
      <c r="B1087" s="5" t="s">
        <v>2184</v>
      </c>
    </row>
    <row r="1088" spans="1:2" x14ac:dyDescent="0.25">
      <c r="A1088" s="5" t="s">
        <v>1004</v>
      </c>
      <c r="B1088" s="5" t="s">
        <v>2185</v>
      </c>
    </row>
    <row r="1089" spans="1:2" x14ac:dyDescent="0.25">
      <c r="A1089" s="5" t="s">
        <v>1005</v>
      </c>
      <c r="B1089" s="5" t="s">
        <v>2186</v>
      </c>
    </row>
    <row r="1090" spans="1:2" x14ac:dyDescent="0.25">
      <c r="A1090" s="5" t="s">
        <v>1006</v>
      </c>
      <c r="B1090" s="5" t="s">
        <v>2187</v>
      </c>
    </row>
    <row r="1091" spans="1:2" x14ac:dyDescent="0.25">
      <c r="A1091" s="5" t="s">
        <v>1006</v>
      </c>
      <c r="B1091" s="5" t="s">
        <v>1006</v>
      </c>
    </row>
    <row r="1092" spans="1:2" x14ac:dyDescent="0.25">
      <c r="A1092" s="5" t="s">
        <v>1007</v>
      </c>
      <c r="B1092" s="5" t="s">
        <v>2188</v>
      </c>
    </row>
    <row r="1093" spans="1:2" x14ac:dyDescent="0.25">
      <c r="A1093" s="5" t="s">
        <v>1008</v>
      </c>
      <c r="B1093" s="5" t="s">
        <v>1242</v>
      </c>
    </row>
    <row r="1094" spans="1:2" x14ac:dyDescent="0.25">
      <c r="A1094" s="5" t="s">
        <v>1009</v>
      </c>
      <c r="B1094" s="5" t="s">
        <v>2189</v>
      </c>
    </row>
    <row r="1095" spans="1:2" x14ac:dyDescent="0.25">
      <c r="A1095" s="5" t="s">
        <v>1010</v>
      </c>
      <c r="B1095" s="5" t="s">
        <v>2190</v>
      </c>
    </row>
    <row r="1096" spans="1:2" x14ac:dyDescent="0.25">
      <c r="A1096" s="5" t="s">
        <v>1011</v>
      </c>
      <c r="B1096" s="5" t="s">
        <v>2191</v>
      </c>
    </row>
    <row r="1097" spans="1:2" x14ac:dyDescent="0.25">
      <c r="A1097" s="5" t="s">
        <v>1012</v>
      </c>
      <c r="B1097" s="5" t="s">
        <v>2192</v>
      </c>
    </row>
    <row r="1098" spans="1:2" x14ac:dyDescent="0.25">
      <c r="A1098" s="5" t="s">
        <v>1013</v>
      </c>
      <c r="B1098" s="5" t="s">
        <v>2193</v>
      </c>
    </row>
    <row r="1099" spans="1:2" x14ac:dyDescent="0.25">
      <c r="A1099" s="5" t="s">
        <v>1014</v>
      </c>
      <c r="B1099" s="5" t="s">
        <v>2194</v>
      </c>
    </row>
    <row r="1100" spans="1:2" x14ac:dyDescent="0.25">
      <c r="A1100" s="5" t="s">
        <v>1015</v>
      </c>
      <c r="B1100" s="5" t="s">
        <v>2195</v>
      </c>
    </row>
    <row r="1101" spans="1:2" x14ac:dyDescent="0.25">
      <c r="A1101" s="5" t="s">
        <v>1016</v>
      </c>
      <c r="B1101" s="5" t="s">
        <v>2196</v>
      </c>
    </row>
    <row r="1102" spans="1:2" x14ac:dyDescent="0.25">
      <c r="A1102" s="5" t="s">
        <v>1017</v>
      </c>
      <c r="B1102" s="5" t="s">
        <v>2197</v>
      </c>
    </row>
    <row r="1103" spans="1:2" x14ac:dyDescent="0.25">
      <c r="A1103" s="5" t="s">
        <v>1018</v>
      </c>
      <c r="B1103" s="5" t="s">
        <v>2198</v>
      </c>
    </row>
    <row r="1104" spans="1:2" x14ac:dyDescent="0.25">
      <c r="A1104" s="5" t="s">
        <v>1019</v>
      </c>
      <c r="B1104" s="5" t="s">
        <v>2199</v>
      </c>
    </row>
    <row r="1105" spans="1:2" x14ac:dyDescent="0.25">
      <c r="A1105" s="5" t="s">
        <v>1020</v>
      </c>
      <c r="B1105" s="5" t="s">
        <v>2207</v>
      </c>
    </row>
    <row r="1106" spans="1:2" x14ac:dyDescent="0.25">
      <c r="A1106" s="5" t="s">
        <v>1021</v>
      </c>
      <c r="B1106" s="5" t="s">
        <v>2215</v>
      </c>
    </row>
    <row r="1107" spans="1:2" x14ac:dyDescent="0.25">
      <c r="A1107" s="5" t="s">
        <v>1022</v>
      </c>
      <c r="B1107" s="5" t="s">
        <v>2216</v>
      </c>
    </row>
    <row r="1108" spans="1:2" x14ac:dyDescent="0.25">
      <c r="A1108" s="5" t="s">
        <v>1023</v>
      </c>
      <c r="B1108" s="5" t="s">
        <v>2208</v>
      </c>
    </row>
    <row r="1109" spans="1:2" x14ac:dyDescent="0.25">
      <c r="A1109" s="5" t="s">
        <v>1024</v>
      </c>
      <c r="B1109" s="5" t="s">
        <v>2217</v>
      </c>
    </row>
    <row r="1110" spans="1:2" x14ac:dyDescent="0.25">
      <c r="A1110" s="5" t="s">
        <v>1025</v>
      </c>
      <c r="B1110" s="5" t="s">
        <v>2218</v>
      </c>
    </row>
    <row r="1111" spans="1:2" x14ac:dyDescent="0.25">
      <c r="A1111" s="5" t="s">
        <v>1026</v>
      </c>
      <c r="B1111" s="5" t="s">
        <v>2219</v>
      </c>
    </row>
    <row r="1112" spans="1:2" x14ac:dyDescent="0.25">
      <c r="A1112" s="5" t="s">
        <v>1027</v>
      </c>
      <c r="B1112" s="5" t="s">
        <v>2209</v>
      </c>
    </row>
    <row r="1113" spans="1:2" x14ac:dyDescent="0.25">
      <c r="A1113" s="5" t="s">
        <v>1028</v>
      </c>
      <c r="B1113" s="5" t="s">
        <v>2220</v>
      </c>
    </row>
    <row r="1114" spans="1:2" x14ac:dyDescent="0.25">
      <c r="A1114" s="5" t="s">
        <v>1029</v>
      </c>
      <c r="B1114" s="5" t="s">
        <v>2221</v>
      </c>
    </row>
    <row r="1115" spans="1:2" x14ac:dyDescent="0.25">
      <c r="A1115" s="5" t="s">
        <v>1029</v>
      </c>
      <c r="B1115" s="5" t="s">
        <v>1029</v>
      </c>
    </row>
    <row r="1116" spans="1:2" x14ac:dyDescent="0.25">
      <c r="A1116" s="5" t="s">
        <v>1030</v>
      </c>
      <c r="B1116" s="5" t="s">
        <v>2222</v>
      </c>
    </row>
    <row r="1117" spans="1:2" x14ac:dyDescent="0.25">
      <c r="A1117" s="5" t="s">
        <v>1031</v>
      </c>
      <c r="B1117" s="5" t="s">
        <v>2223</v>
      </c>
    </row>
    <row r="1118" spans="1:2" x14ac:dyDescent="0.25">
      <c r="A1118" s="5" t="s">
        <v>1032</v>
      </c>
      <c r="B1118" s="5" t="s">
        <v>2224</v>
      </c>
    </row>
    <row r="1119" spans="1:2" x14ac:dyDescent="0.25">
      <c r="A1119" s="5" t="s">
        <v>1033</v>
      </c>
      <c r="B1119" s="5" t="s">
        <v>2225</v>
      </c>
    </row>
    <row r="1120" spans="1:2" x14ac:dyDescent="0.25">
      <c r="A1120" s="5" t="s">
        <v>1034</v>
      </c>
      <c r="B1120" s="5" t="s">
        <v>2226</v>
      </c>
    </row>
    <row r="1121" spans="1:2" x14ac:dyDescent="0.25">
      <c r="A1121" s="5" t="s">
        <v>1035</v>
      </c>
      <c r="B1121" s="5" t="s">
        <v>2227</v>
      </c>
    </row>
    <row r="1122" spans="1:2" x14ac:dyDescent="0.25">
      <c r="A1122" s="5" t="s">
        <v>1036</v>
      </c>
      <c r="B1122" s="5" t="s">
        <v>2228</v>
      </c>
    </row>
    <row r="1123" spans="1:2" x14ac:dyDescent="0.25">
      <c r="A1123" s="5" t="s">
        <v>1037</v>
      </c>
      <c r="B1123" s="5" t="s">
        <v>2229</v>
      </c>
    </row>
    <row r="1124" spans="1:2" x14ac:dyDescent="0.25">
      <c r="A1124" s="5" t="s">
        <v>1038</v>
      </c>
      <c r="B1124" s="5" t="s">
        <v>2230</v>
      </c>
    </row>
    <row r="1125" spans="1:2" ht="30" x14ac:dyDescent="0.25">
      <c r="A1125" s="5" t="s">
        <v>1038</v>
      </c>
      <c r="B1125" s="5" t="s">
        <v>1038</v>
      </c>
    </row>
    <row r="1126" spans="1:2" x14ac:dyDescent="0.25">
      <c r="A1126" s="5" t="s">
        <v>1039</v>
      </c>
      <c r="B1126" s="5" t="s">
        <v>2231</v>
      </c>
    </row>
    <row r="1127" spans="1:2" x14ac:dyDescent="0.25">
      <c r="A1127" s="5" t="s">
        <v>1040</v>
      </c>
      <c r="B1127" s="5" t="s">
        <v>2232</v>
      </c>
    </row>
    <row r="1128" spans="1:2" ht="30" x14ac:dyDescent="0.25">
      <c r="A1128" s="5" t="s">
        <v>1041</v>
      </c>
      <c r="B1128" s="5" t="s">
        <v>2233</v>
      </c>
    </row>
    <row r="1129" spans="1:2" ht="30" x14ac:dyDescent="0.25">
      <c r="A1129" s="5" t="s">
        <v>1041</v>
      </c>
      <c r="B1129" s="5" t="s">
        <v>1041</v>
      </c>
    </row>
    <row r="1130" spans="1:2" x14ac:dyDescent="0.25">
      <c r="A1130" s="5" t="s">
        <v>1042</v>
      </c>
      <c r="B1130" s="5" t="s">
        <v>2234</v>
      </c>
    </row>
    <row r="1131" spans="1:2" x14ac:dyDescent="0.25">
      <c r="A1131" s="5" t="s">
        <v>1043</v>
      </c>
      <c r="B1131" s="5" t="s">
        <v>607</v>
      </c>
    </row>
    <row r="1132" spans="1:2" x14ac:dyDescent="0.25">
      <c r="A1132" s="5" t="s">
        <v>1044</v>
      </c>
      <c r="B1132" s="5" t="s">
        <v>2213</v>
      </c>
    </row>
    <row r="1133" spans="1:2" x14ac:dyDescent="0.25">
      <c r="A1133" s="5" t="s">
        <v>1045</v>
      </c>
      <c r="B1133" s="5" t="s">
        <v>2210</v>
      </c>
    </row>
    <row r="1134" spans="1:2" x14ac:dyDescent="0.25">
      <c r="A1134" s="5" t="s">
        <v>1046</v>
      </c>
      <c r="B1134" s="5" t="s">
        <v>2235</v>
      </c>
    </row>
    <row r="1135" spans="1:2" x14ac:dyDescent="0.25">
      <c r="A1135" s="5" t="s">
        <v>1047</v>
      </c>
      <c r="B1135" s="5" t="s">
        <v>2211</v>
      </c>
    </row>
    <row r="1136" spans="1:2" x14ac:dyDescent="0.25">
      <c r="A1136" s="5" t="s">
        <v>1048</v>
      </c>
      <c r="B1136" s="5" t="s">
        <v>2236</v>
      </c>
    </row>
    <row r="1137" spans="1:2" x14ac:dyDescent="0.25">
      <c r="A1137" s="5" t="s">
        <v>1049</v>
      </c>
      <c r="B1137" s="5" t="s">
        <v>2212</v>
      </c>
    </row>
    <row r="1138" spans="1:2" x14ac:dyDescent="0.25">
      <c r="A1138" s="5" t="s">
        <v>1049</v>
      </c>
      <c r="B1138" s="5" t="s">
        <v>1049</v>
      </c>
    </row>
    <row r="1139" spans="1:2" x14ac:dyDescent="0.25">
      <c r="A1139" s="5" t="s">
        <v>1050</v>
      </c>
      <c r="B1139" s="5" t="s">
        <v>2237</v>
      </c>
    </row>
    <row r="1140" spans="1:2" x14ac:dyDescent="0.25">
      <c r="A1140" s="5" t="s">
        <v>1051</v>
      </c>
      <c r="B1140" s="5" t="s">
        <v>2238</v>
      </c>
    </row>
    <row r="1141" spans="1:2" x14ac:dyDescent="0.25">
      <c r="A1141" s="5" t="s">
        <v>1052</v>
      </c>
      <c r="B1141" s="5" t="s">
        <v>2239</v>
      </c>
    </row>
    <row r="1142" spans="1:2" x14ac:dyDescent="0.25">
      <c r="A1142" s="5" t="s">
        <v>1053</v>
      </c>
      <c r="B1142" s="5" t="s">
        <v>2240</v>
      </c>
    </row>
    <row r="1143" spans="1:2" x14ac:dyDescent="0.25">
      <c r="A1143" s="5" t="s">
        <v>1054</v>
      </c>
      <c r="B1143" s="5" t="s">
        <v>2241</v>
      </c>
    </row>
    <row r="1144" spans="1:2" x14ac:dyDescent="0.25">
      <c r="A1144" s="5" t="s">
        <v>1055</v>
      </c>
      <c r="B1144" s="5" t="s">
        <v>2242</v>
      </c>
    </row>
    <row r="1145" spans="1:2" x14ac:dyDescent="0.25">
      <c r="A1145" s="5" t="s">
        <v>1055</v>
      </c>
      <c r="B1145" s="5" t="s">
        <v>1055</v>
      </c>
    </row>
    <row r="1146" spans="1:2" x14ac:dyDescent="0.25">
      <c r="A1146" s="5" t="s">
        <v>1056</v>
      </c>
      <c r="B1146" s="5" t="s">
        <v>2243</v>
      </c>
    </row>
    <row r="1147" spans="1:2" x14ac:dyDescent="0.25">
      <c r="A1147" s="5" t="s">
        <v>1057</v>
      </c>
      <c r="B1147" s="5" t="s">
        <v>2244</v>
      </c>
    </row>
    <row r="1148" spans="1:2" x14ac:dyDescent="0.25">
      <c r="A1148" s="5" t="s">
        <v>1058</v>
      </c>
      <c r="B1148" s="5" t="s">
        <v>2245</v>
      </c>
    </row>
    <row r="1149" spans="1:2" x14ac:dyDescent="0.25">
      <c r="A1149" s="5" t="s">
        <v>1059</v>
      </c>
      <c r="B1149" s="5" t="s">
        <v>2246</v>
      </c>
    </row>
    <row r="1150" spans="1:2" x14ac:dyDescent="0.25">
      <c r="A1150" s="5" t="s">
        <v>1060</v>
      </c>
      <c r="B1150" s="5" t="s">
        <v>2247</v>
      </c>
    </row>
    <row r="1151" spans="1:2" x14ac:dyDescent="0.25">
      <c r="A1151" s="5" t="s">
        <v>1061</v>
      </c>
      <c r="B1151" s="5" t="s">
        <v>2248</v>
      </c>
    </row>
    <row r="1152" spans="1:2" x14ac:dyDescent="0.25">
      <c r="A1152" s="5" t="s">
        <v>1062</v>
      </c>
      <c r="B1152" s="5" t="s">
        <v>2249</v>
      </c>
    </row>
    <row r="1153" spans="1:2" x14ac:dyDescent="0.25">
      <c r="A1153" s="5" t="s">
        <v>1063</v>
      </c>
      <c r="B1153" s="5" t="s">
        <v>2250</v>
      </c>
    </row>
    <row r="1154" spans="1:2" x14ac:dyDescent="0.25">
      <c r="A1154" s="5" t="s">
        <v>1064</v>
      </c>
      <c r="B1154" s="5" t="s">
        <v>2251</v>
      </c>
    </row>
    <row r="1155" spans="1:2" x14ac:dyDescent="0.25">
      <c r="A1155" s="5" t="s">
        <v>2725</v>
      </c>
      <c r="B1155" s="5" t="s">
        <v>2725</v>
      </c>
    </row>
    <row r="1156" spans="1:2" x14ac:dyDescent="0.25">
      <c r="A1156" s="5" t="s">
        <v>1065</v>
      </c>
      <c r="B1156" s="5" t="s">
        <v>2252</v>
      </c>
    </row>
    <row r="1157" spans="1:2" x14ac:dyDescent="0.25">
      <c r="A1157" s="5" t="s">
        <v>1066</v>
      </c>
      <c r="B1157" s="5" t="s">
        <v>2253</v>
      </c>
    </row>
    <row r="1158" spans="1:2" x14ac:dyDescent="0.25">
      <c r="A1158" s="5" t="s">
        <v>1067</v>
      </c>
      <c r="B1158" s="5" t="s">
        <v>2254</v>
      </c>
    </row>
    <row r="1159" spans="1:2" x14ac:dyDescent="0.25">
      <c r="A1159" s="5" t="s">
        <v>1068</v>
      </c>
      <c r="B1159" s="5" t="s">
        <v>2255</v>
      </c>
    </row>
    <row r="1160" spans="1:2" x14ac:dyDescent="0.25">
      <c r="A1160" s="5" t="s">
        <v>1069</v>
      </c>
      <c r="B1160" s="5" t="s">
        <v>2256</v>
      </c>
    </row>
    <row r="1161" spans="1:2" x14ac:dyDescent="0.25">
      <c r="A1161" s="5" t="s">
        <v>1070</v>
      </c>
      <c r="B1161" s="5" t="s">
        <v>2257</v>
      </c>
    </row>
    <row r="1162" spans="1:2" x14ac:dyDescent="0.25">
      <c r="A1162" s="5" t="s">
        <v>1071</v>
      </c>
      <c r="B1162" s="5" t="s">
        <v>2258</v>
      </c>
    </row>
    <row r="1163" spans="1:2" x14ac:dyDescent="0.25">
      <c r="A1163" s="5" t="s">
        <v>1072</v>
      </c>
      <c r="B1163" s="5" t="s">
        <v>2259</v>
      </c>
    </row>
    <row r="1164" spans="1:2" x14ac:dyDescent="0.25">
      <c r="A1164" s="5" t="s">
        <v>1073</v>
      </c>
      <c r="B1164" s="5" t="s">
        <v>2260</v>
      </c>
    </row>
    <row r="1165" spans="1:2" x14ac:dyDescent="0.25">
      <c r="A1165" s="5" t="s">
        <v>1074</v>
      </c>
      <c r="B1165" s="5" t="s">
        <v>2261</v>
      </c>
    </row>
    <row r="1166" spans="1:2" x14ac:dyDescent="0.25">
      <c r="A1166" s="5" t="s">
        <v>1075</v>
      </c>
      <c r="B1166" s="5" t="s">
        <v>2262</v>
      </c>
    </row>
    <row r="1167" spans="1:2" x14ac:dyDescent="0.25">
      <c r="A1167" s="5" t="s">
        <v>1076</v>
      </c>
      <c r="B1167" s="5" t="s">
        <v>2263</v>
      </c>
    </row>
    <row r="1168" spans="1:2" x14ac:dyDescent="0.25">
      <c r="A1168" s="5" t="s">
        <v>1077</v>
      </c>
      <c r="B1168" s="5" t="s">
        <v>2264</v>
      </c>
    </row>
    <row r="1169" spans="1:2" x14ac:dyDescent="0.25">
      <c r="A1169" s="5" t="s">
        <v>1078</v>
      </c>
      <c r="B1169" s="5" t="s">
        <v>2265</v>
      </c>
    </row>
    <row r="1170" spans="1:2" ht="30" x14ac:dyDescent="0.25">
      <c r="A1170" s="5" t="s">
        <v>1079</v>
      </c>
      <c r="B1170" s="5" t="s">
        <v>1079</v>
      </c>
    </row>
    <row r="1171" spans="1:2" x14ac:dyDescent="0.25">
      <c r="A1171" s="5" t="s">
        <v>1080</v>
      </c>
      <c r="B1171" s="5" t="s">
        <v>1080</v>
      </c>
    </row>
    <row r="1172" spans="1:2" x14ac:dyDescent="0.25">
      <c r="A1172" s="5" t="s">
        <v>1081</v>
      </c>
      <c r="B1172" s="5" t="s">
        <v>1081</v>
      </c>
    </row>
    <row r="1173" spans="1:2" x14ac:dyDescent="0.25">
      <c r="A1173" s="5" t="s">
        <v>1082</v>
      </c>
      <c r="B1173" s="5" t="s">
        <v>1082</v>
      </c>
    </row>
    <row r="1174" spans="1:2" x14ac:dyDescent="0.25">
      <c r="A1174" s="5" t="s">
        <v>1083</v>
      </c>
      <c r="B1174" s="5" t="s">
        <v>1083</v>
      </c>
    </row>
    <row r="1175" spans="1:2" x14ac:dyDescent="0.25">
      <c r="A1175" s="5" t="s">
        <v>1084</v>
      </c>
      <c r="B1175" s="5" t="s">
        <v>1084</v>
      </c>
    </row>
    <row r="1176" spans="1:2" x14ac:dyDescent="0.25">
      <c r="A1176" s="5" t="s">
        <v>1085</v>
      </c>
      <c r="B1176" s="5" t="s">
        <v>1085</v>
      </c>
    </row>
    <row r="1177" spans="1:2" x14ac:dyDescent="0.25">
      <c r="A1177" s="5" t="s">
        <v>1086</v>
      </c>
      <c r="B1177" s="5" t="s">
        <v>1086</v>
      </c>
    </row>
    <row r="1178" spans="1:2" x14ac:dyDescent="0.25">
      <c r="A1178" s="5" t="s">
        <v>1087</v>
      </c>
      <c r="B1178" s="5" t="s">
        <v>1087</v>
      </c>
    </row>
    <row r="1179" spans="1:2" x14ac:dyDescent="0.25">
      <c r="A1179" s="5" t="s">
        <v>1088</v>
      </c>
      <c r="B1179" s="5" t="s">
        <v>1088</v>
      </c>
    </row>
    <row r="1180" spans="1:2" x14ac:dyDescent="0.25">
      <c r="A1180" s="5" t="s">
        <v>1088</v>
      </c>
      <c r="B1180" s="5" t="s">
        <v>1088</v>
      </c>
    </row>
    <row r="1181" spans="1:2" x14ac:dyDescent="0.25">
      <c r="A1181" s="5" t="s">
        <v>1089</v>
      </c>
      <c r="B1181" s="5" t="s">
        <v>1089</v>
      </c>
    </row>
    <row r="1182" spans="1:2" x14ac:dyDescent="0.25">
      <c r="A1182" s="5" t="s">
        <v>1090</v>
      </c>
      <c r="B1182" s="5" t="s">
        <v>1090</v>
      </c>
    </row>
    <row r="1183" spans="1:2" x14ac:dyDescent="0.25">
      <c r="A1183" s="5" t="s">
        <v>1090</v>
      </c>
      <c r="B1183" s="5" t="s">
        <v>1090</v>
      </c>
    </row>
    <row r="1184" spans="1:2" x14ac:dyDescent="0.25">
      <c r="A1184" s="5" t="s">
        <v>1091</v>
      </c>
      <c r="B1184" s="5" t="s">
        <v>1091</v>
      </c>
    </row>
    <row r="1185" spans="1:2" x14ac:dyDescent="0.25">
      <c r="A1185" s="5" t="s">
        <v>1092</v>
      </c>
      <c r="B1185" s="5" t="s">
        <v>1092</v>
      </c>
    </row>
    <row r="1186" spans="1:2" x14ac:dyDescent="0.25">
      <c r="A1186" s="5" t="s">
        <v>1093</v>
      </c>
      <c r="B1186" s="5" t="s">
        <v>1093</v>
      </c>
    </row>
    <row r="1187" spans="1:2" x14ac:dyDescent="0.25">
      <c r="A1187" s="5" t="s">
        <v>1093</v>
      </c>
      <c r="B1187" s="5" t="s">
        <v>1093</v>
      </c>
    </row>
    <row r="1188" spans="1:2" x14ac:dyDescent="0.25">
      <c r="A1188" s="5" t="s">
        <v>1094</v>
      </c>
      <c r="B1188" s="5" t="s">
        <v>1094</v>
      </c>
    </row>
    <row r="1189" spans="1:2" x14ac:dyDescent="0.25">
      <c r="A1189" s="5" t="s">
        <v>1095</v>
      </c>
      <c r="B1189" s="5" t="s">
        <v>1095</v>
      </c>
    </row>
    <row r="1190" spans="1:2" x14ac:dyDescent="0.25">
      <c r="A1190" s="5" t="s">
        <v>1095</v>
      </c>
      <c r="B1190" s="5" t="s">
        <v>1095</v>
      </c>
    </row>
    <row r="1191" spans="1:2" x14ac:dyDescent="0.25">
      <c r="A1191" s="5" t="s">
        <v>1096</v>
      </c>
      <c r="B1191" s="5" t="s">
        <v>1096</v>
      </c>
    </row>
    <row r="1192" spans="1:2" x14ac:dyDescent="0.25">
      <c r="A1192" s="5" t="s">
        <v>1097</v>
      </c>
      <c r="B1192" s="5" t="s">
        <v>2266</v>
      </c>
    </row>
    <row r="1193" spans="1:2" x14ac:dyDescent="0.25">
      <c r="A1193" s="5" t="s">
        <v>1098</v>
      </c>
      <c r="B1193" s="5" t="s">
        <v>2267</v>
      </c>
    </row>
    <row r="1194" spans="1:2" x14ac:dyDescent="0.25">
      <c r="A1194" s="5" t="s">
        <v>1099</v>
      </c>
      <c r="B1194" s="5" t="s">
        <v>1099</v>
      </c>
    </row>
    <row r="1195" spans="1:2" x14ac:dyDescent="0.25">
      <c r="A1195" s="5" t="s">
        <v>1100</v>
      </c>
      <c r="B1195" s="5" t="s">
        <v>2203</v>
      </c>
    </row>
    <row r="1196" spans="1:2" x14ac:dyDescent="0.25">
      <c r="A1196" s="5" t="s">
        <v>1101</v>
      </c>
      <c r="B1196" s="5" t="s">
        <v>2203</v>
      </c>
    </row>
    <row r="1197" spans="1:2" x14ac:dyDescent="0.25">
      <c r="A1197" s="5" t="s">
        <v>1102</v>
      </c>
      <c r="B1197" s="5" t="s">
        <v>2203</v>
      </c>
    </row>
    <row r="1198" spans="1:2" x14ac:dyDescent="0.25">
      <c r="A1198" s="5" t="s">
        <v>2726</v>
      </c>
      <c r="B1198" s="5" t="s">
        <v>2726</v>
      </c>
    </row>
    <row r="1199" spans="1:2" x14ac:dyDescent="0.25">
      <c r="A1199" s="5" t="s">
        <v>1103</v>
      </c>
      <c r="B1199" s="5" t="s">
        <v>1103</v>
      </c>
    </row>
    <row r="1200" spans="1:2" x14ac:dyDescent="0.25">
      <c r="A1200" s="5" t="s">
        <v>1104</v>
      </c>
      <c r="B1200" s="5" t="s">
        <v>1104</v>
      </c>
    </row>
    <row r="1201" spans="1:2" x14ac:dyDescent="0.25">
      <c r="A1201" s="5" t="s">
        <v>1105</v>
      </c>
      <c r="B1201" s="5" t="s">
        <v>1105</v>
      </c>
    </row>
    <row r="1202" spans="1:2" x14ac:dyDescent="0.25">
      <c r="A1202" s="5" t="s">
        <v>1106</v>
      </c>
      <c r="B1202" s="5" t="s">
        <v>1106</v>
      </c>
    </row>
    <row r="1203" spans="1:2" x14ac:dyDescent="0.25">
      <c r="A1203" s="5" t="s">
        <v>1107</v>
      </c>
      <c r="B1203" s="5" t="s">
        <v>1107</v>
      </c>
    </row>
    <row r="1204" spans="1:2" x14ac:dyDescent="0.25">
      <c r="A1204" s="5" t="s">
        <v>1108</v>
      </c>
      <c r="B1204" s="5" t="s">
        <v>2270</v>
      </c>
    </row>
    <row r="1205" spans="1:2" x14ac:dyDescent="0.25">
      <c r="A1205" s="5" t="s">
        <v>1109</v>
      </c>
      <c r="B1205" s="5" t="s">
        <v>1109</v>
      </c>
    </row>
    <row r="1206" spans="1:2" x14ac:dyDescent="0.25">
      <c r="A1206" s="5" t="s">
        <v>1110</v>
      </c>
      <c r="B1206" s="5" t="s">
        <v>1110</v>
      </c>
    </row>
    <row r="1207" spans="1:2" x14ac:dyDescent="0.25">
      <c r="A1207" s="5" t="s">
        <v>1111</v>
      </c>
      <c r="B1207" s="5" t="s">
        <v>1111</v>
      </c>
    </row>
    <row r="1208" spans="1:2" x14ac:dyDescent="0.25">
      <c r="A1208" s="5" t="s">
        <v>1112</v>
      </c>
      <c r="B1208" s="5" t="s">
        <v>1112</v>
      </c>
    </row>
    <row r="1209" spans="1:2" x14ac:dyDescent="0.25">
      <c r="A1209" s="5" t="s">
        <v>1113</v>
      </c>
      <c r="B1209" s="5" t="s">
        <v>1113</v>
      </c>
    </row>
    <row r="1210" spans="1:2" x14ac:dyDescent="0.25">
      <c r="A1210" s="5" t="s">
        <v>1114</v>
      </c>
      <c r="B1210" s="5" t="s">
        <v>1114</v>
      </c>
    </row>
    <row r="1211" spans="1:2" x14ac:dyDescent="0.25">
      <c r="A1211" s="5" t="s">
        <v>2727</v>
      </c>
      <c r="B1211" s="5" t="s">
        <v>2727</v>
      </c>
    </row>
    <row r="1212" spans="1:2" x14ac:dyDescent="0.25">
      <c r="A1212" s="5" t="s">
        <v>1115</v>
      </c>
      <c r="B1212" s="5" t="s">
        <v>1115</v>
      </c>
    </row>
    <row r="1213" spans="1:2" x14ac:dyDescent="0.25">
      <c r="A1213" s="5" t="s">
        <v>1116</v>
      </c>
      <c r="B1213" s="5" t="s">
        <v>1116</v>
      </c>
    </row>
    <row r="1214" spans="1:2" ht="30" x14ac:dyDescent="0.25">
      <c r="A1214" s="5" t="s">
        <v>1117</v>
      </c>
      <c r="B1214" s="5" t="s">
        <v>1117</v>
      </c>
    </row>
    <row r="1215" spans="1:2" x14ac:dyDescent="0.25">
      <c r="A1215" s="5" t="s">
        <v>1118</v>
      </c>
      <c r="B1215" s="5" t="s">
        <v>1118</v>
      </c>
    </row>
    <row r="1216" spans="1:2" x14ac:dyDescent="0.25">
      <c r="A1216" s="5" t="s">
        <v>1119</v>
      </c>
      <c r="B1216" s="5" t="s">
        <v>1119</v>
      </c>
    </row>
    <row r="1217" spans="1:2" x14ac:dyDescent="0.25">
      <c r="A1217" s="5" t="s">
        <v>1120</v>
      </c>
      <c r="B1217" s="5" t="s">
        <v>1120</v>
      </c>
    </row>
    <row r="1218" spans="1:2" x14ac:dyDescent="0.25">
      <c r="A1218" s="5" t="s">
        <v>1121</v>
      </c>
      <c r="B1218" s="5" t="s">
        <v>1121</v>
      </c>
    </row>
    <row r="1219" spans="1:2" x14ac:dyDescent="0.25">
      <c r="A1219" s="5" t="s">
        <v>1122</v>
      </c>
      <c r="B1219" s="5" t="s">
        <v>1122</v>
      </c>
    </row>
    <row r="1220" spans="1:2" x14ac:dyDescent="0.25">
      <c r="A1220" s="5" t="s">
        <v>1123</v>
      </c>
      <c r="B1220" s="5" t="s">
        <v>1123</v>
      </c>
    </row>
    <row r="1221" spans="1:2" x14ac:dyDescent="0.25">
      <c r="A1221" s="5" t="s">
        <v>1124</v>
      </c>
      <c r="B1221" s="5" t="s">
        <v>1124</v>
      </c>
    </row>
    <row r="1222" spans="1:2" x14ac:dyDescent="0.25">
      <c r="A1222" s="5" t="s">
        <v>1125</v>
      </c>
      <c r="B1222" s="5" t="s">
        <v>1125</v>
      </c>
    </row>
    <row r="1223" spans="1:2" x14ac:dyDescent="0.25">
      <c r="A1223" s="5" t="s">
        <v>1126</v>
      </c>
      <c r="B1223" s="5" t="s">
        <v>1126</v>
      </c>
    </row>
    <row r="1224" spans="1:2" x14ac:dyDescent="0.25">
      <c r="A1224" s="5" t="s">
        <v>1127</v>
      </c>
      <c r="B1224" s="5" t="s">
        <v>1127</v>
      </c>
    </row>
    <row r="1225" spans="1:2" x14ac:dyDescent="0.25">
      <c r="A1225" s="5" t="s">
        <v>1128</v>
      </c>
      <c r="B1225" s="5" t="s">
        <v>1128</v>
      </c>
    </row>
    <row r="1226" spans="1:2" x14ac:dyDescent="0.25">
      <c r="A1226" s="5" t="s">
        <v>1129</v>
      </c>
      <c r="B1226" s="5" t="s">
        <v>1129</v>
      </c>
    </row>
    <row r="1227" spans="1:2" x14ac:dyDescent="0.25">
      <c r="A1227" s="5" t="s">
        <v>1130</v>
      </c>
      <c r="B1227" s="5" t="s">
        <v>1130</v>
      </c>
    </row>
    <row r="1228" spans="1:2" x14ac:dyDescent="0.25">
      <c r="A1228" s="5" t="s">
        <v>1131</v>
      </c>
      <c r="B1228" s="5" t="s">
        <v>1131</v>
      </c>
    </row>
    <row r="1229" spans="1:2" x14ac:dyDescent="0.25">
      <c r="A1229" s="5" t="s">
        <v>1132</v>
      </c>
      <c r="B1229" s="5" t="s">
        <v>1132</v>
      </c>
    </row>
    <row r="1230" spans="1:2" x14ac:dyDescent="0.25">
      <c r="A1230" s="5" t="s">
        <v>1133</v>
      </c>
      <c r="B1230" s="5" t="s">
        <v>1133</v>
      </c>
    </row>
    <row r="1231" spans="1:2" x14ac:dyDescent="0.25">
      <c r="A1231" s="5" t="s">
        <v>1134</v>
      </c>
      <c r="B1231" s="5" t="s">
        <v>1134</v>
      </c>
    </row>
    <row r="1232" spans="1:2" x14ac:dyDescent="0.25">
      <c r="A1232" s="5" t="s">
        <v>2728</v>
      </c>
      <c r="B1232" s="5" t="s">
        <v>2728</v>
      </c>
    </row>
    <row r="1233" spans="1:2" x14ac:dyDescent="0.25">
      <c r="A1233" s="5" t="s">
        <v>1135</v>
      </c>
      <c r="B1233" s="5" t="s">
        <v>1135</v>
      </c>
    </row>
    <row r="1234" spans="1:2" x14ac:dyDescent="0.25">
      <c r="A1234" s="5" t="s">
        <v>1136</v>
      </c>
      <c r="B1234" s="5" t="s">
        <v>1136</v>
      </c>
    </row>
    <row r="1235" spans="1:2" x14ac:dyDescent="0.25">
      <c r="A1235" s="5" t="s">
        <v>1137</v>
      </c>
      <c r="B1235" s="5" t="s">
        <v>1137</v>
      </c>
    </row>
    <row r="1236" spans="1:2" x14ac:dyDescent="0.25">
      <c r="A1236" s="5" t="s">
        <v>1138</v>
      </c>
      <c r="B1236" s="5" t="s">
        <v>1138</v>
      </c>
    </row>
    <row r="1237" spans="1:2" x14ac:dyDescent="0.25">
      <c r="A1237" s="5" t="s">
        <v>1139</v>
      </c>
      <c r="B1237" s="5" t="s">
        <v>1139</v>
      </c>
    </row>
    <row r="1238" spans="1:2" x14ac:dyDescent="0.25">
      <c r="A1238" s="5" t="s">
        <v>1140</v>
      </c>
      <c r="B1238" s="5" t="s">
        <v>1140</v>
      </c>
    </row>
    <row r="1239" spans="1:2" x14ac:dyDescent="0.25">
      <c r="A1239" s="5" t="s">
        <v>1141</v>
      </c>
      <c r="B1239" s="5" t="s">
        <v>1141</v>
      </c>
    </row>
    <row r="1240" spans="1:2" ht="30" x14ac:dyDescent="0.25">
      <c r="A1240" s="5" t="s">
        <v>1142</v>
      </c>
      <c r="B1240" s="5" t="s">
        <v>1142</v>
      </c>
    </row>
    <row r="1241" spans="1:2" x14ac:dyDescent="0.25">
      <c r="A1241" s="5" t="s">
        <v>1143</v>
      </c>
      <c r="B1241" s="5" t="s">
        <v>1143</v>
      </c>
    </row>
    <row r="1242" spans="1:2" x14ac:dyDescent="0.25">
      <c r="A1242" s="5" t="s">
        <v>1144</v>
      </c>
      <c r="B1242" s="5" t="s">
        <v>1144</v>
      </c>
    </row>
    <row r="1243" spans="1:2" x14ac:dyDescent="0.25">
      <c r="A1243" s="5" t="s">
        <v>1145</v>
      </c>
      <c r="B1243" s="5" t="s">
        <v>1145</v>
      </c>
    </row>
    <row r="1244" spans="1:2" x14ac:dyDescent="0.25">
      <c r="A1244" s="5" t="s">
        <v>1146</v>
      </c>
      <c r="B1244" s="5" t="s">
        <v>1146</v>
      </c>
    </row>
    <row r="1245" spans="1:2" x14ac:dyDescent="0.25">
      <c r="A1245" s="5" t="s">
        <v>1147</v>
      </c>
      <c r="B1245" s="5" t="s">
        <v>1147</v>
      </c>
    </row>
    <row r="1246" spans="1:2" x14ac:dyDescent="0.25">
      <c r="A1246" s="5" t="s">
        <v>1148</v>
      </c>
      <c r="B1246" s="5" t="s">
        <v>1148</v>
      </c>
    </row>
    <row r="1247" spans="1:2" x14ac:dyDescent="0.25">
      <c r="A1247" s="5" t="s">
        <v>1149</v>
      </c>
      <c r="B1247" s="5" t="s">
        <v>1149</v>
      </c>
    </row>
    <row r="1248" spans="1:2" x14ac:dyDescent="0.25">
      <c r="A1248" s="5" t="s">
        <v>1150</v>
      </c>
      <c r="B1248" s="5" t="s">
        <v>1150</v>
      </c>
    </row>
    <row r="1249" spans="1:2" x14ac:dyDescent="0.25">
      <c r="A1249" s="5" t="s">
        <v>1150</v>
      </c>
      <c r="B1249" s="5" t="s">
        <v>1150</v>
      </c>
    </row>
    <row r="1250" spans="1:2" x14ac:dyDescent="0.25">
      <c r="A1250" s="5" t="s">
        <v>1151</v>
      </c>
      <c r="B1250" s="5" t="s">
        <v>1151</v>
      </c>
    </row>
    <row r="1251" spans="1:2" x14ac:dyDescent="0.25">
      <c r="A1251" s="5" t="s">
        <v>1152</v>
      </c>
      <c r="B1251" s="5" t="s">
        <v>1152</v>
      </c>
    </row>
    <row r="1252" spans="1:2" x14ac:dyDescent="0.25">
      <c r="A1252" s="5" t="s">
        <v>1153</v>
      </c>
      <c r="B1252" s="5" t="s">
        <v>1153</v>
      </c>
    </row>
    <row r="1253" spans="1:2" x14ac:dyDescent="0.25">
      <c r="A1253" s="5" t="s">
        <v>1154</v>
      </c>
      <c r="B1253" s="5" t="s">
        <v>1154</v>
      </c>
    </row>
    <row r="1254" spans="1:2" x14ac:dyDescent="0.25">
      <c r="A1254" s="5" t="s">
        <v>1155</v>
      </c>
      <c r="B1254" s="5" t="s">
        <v>1155</v>
      </c>
    </row>
    <row r="1255" spans="1:2" x14ac:dyDescent="0.25">
      <c r="A1255" s="5" t="s">
        <v>1156</v>
      </c>
      <c r="B1255" s="5" t="s">
        <v>1156</v>
      </c>
    </row>
    <row r="1256" spans="1:2" x14ac:dyDescent="0.25">
      <c r="A1256" s="5" t="s">
        <v>1157</v>
      </c>
      <c r="B1256" s="5" t="s">
        <v>1157</v>
      </c>
    </row>
    <row r="1257" spans="1:2" x14ac:dyDescent="0.25">
      <c r="A1257" s="5" t="s">
        <v>2729</v>
      </c>
      <c r="B1257" s="5" t="s">
        <v>2729</v>
      </c>
    </row>
    <row r="1258" spans="1:2" x14ac:dyDescent="0.25">
      <c r="A1258" s="5" t="s">
        <v>1158</v>
      </c>
      <c r="B1258" s="5" t="s">
        <v>1158</v>
      </c>
    </row>
    <row r="1259" spans="1:2" x14ac:dyDescent="0.25">
      <c r="A1259" s="5" t="s">
        <v>1159</v>
      </c>
      <c r="B1259" s="5" t="s">
        <v>1159</v>
      </c>
    </row>
    <row r="1260" spans="1:2" x14ac:dyDescent="0.25">
      <c r="A1260" s="5" t="s">
        <v>1160</v>
      </c>
      <c r="B1260" s="5" t="s">
        <v>1160</v>
      </c>
    </row>
    <row r="1261" spans="1:2" x14ac:dyDescent="0.25">
      <c r="A1261" s="5" t="s">
        <v>1161</v>
      </c>
      <c r="B1261" s="5" t="s">
        <v>1161</v>
      </c>
    </row>
    <row r="1262" spans="1:2" x14ac:dyDescent="0.25">
      <c r="A1262" s="5" t="s">
        <v>1162</v>
      </c>
      <c r="B1262" s="5" t="s">
        <v>1162</v>
      </c>
    </row>
    <row r="1263" spans="1:2" x14ac:dyDescent="0.25">
      <c r="A1263" s="5" t="s">
        <v>1163</v>
      </c>
      <c r="B1263" s="5" t="s">
        <v>1163</v>
      </c>
    </row>
    <row r="1264" spans="1:2" x14ac:dyDescent="0.25">
      <c r="A1264" s="5" t="s">
        <v>1164</v>
      </c>
      <c r="B1264" s="5" t="s">
        <v>1164</v>
      </c>
    </row>
    <row r="1265" spans="1:2" x14ac:dyDescent="0.25">
      <c r="A1265" s="5" t="s">
        <v>1165</v>
      </c>
      <c r="B1265" s="5" t="s">
        <v>1165</v>
      </c>
    </row>
    <row r="1266" spans="1:2" x14ac:dyDescent="0.25">
      <c r="A1266" s="5" t="s">
        <v>1166</v>
      </c>
      <c r="B1266" s="5" t="s">
        <v>1166</v>
      </c>
    </row>
    <row r="1267" spans="1:2" ht="30" x14ac:dyDescent="0.25">
      <c r="A1267" s="5" t="s">
        <v>2730</v>
      </c>
      <c r="B1267" s="5" t="s">
        <v>2730</v>
      </c>
    </row>
    <row r="1268" spans="1:2" x14ac:dyDescent="0.25">
      <c r="A1268" s="5" t="s">
        <v>1167</v>
      </c>
      <c r="B1268" s="5" t="s">
        <v>1167</v>
      </c>
    </row>
    <row r="1269" spans="1:2" x14ac:dyDescent="0.25">
      <c r="A1269" s="5" t="s">
        <v>1168</v>
      </c>
      <c r="B1269" s="5" t="s">
        <v>1168</v>
      </c>
    </row>
    <row r="1270" spans="1:2" x14ac:dyDescent="0.25">
      <c r="A1270" s="5" t="s">
        <v>1169</v>
      </c>
      <c r="B1270" s="5" t="s">
        <v>1169</v>
      </c>
    </row>
    <row r="1271" spans="1:2" x14ac:dyDescent="0.25">
      <c r="A1271" s="5" t="s">
        <v>1170</v>
      </c>
      <c r="B1271" s="5" t="s">
        <v>1170</v>
      </c>
    </row>
    <row r="1272" spans="1:2" x14ac:dyDescent="0.25">
      <c r="A1272" s="5" t="s">
        <v>1171</v>
      </c>
      <c r="B1272" s="5" t="s">
        <v>1171</v>
      </c>
    </row>
    <row r="1273" spans="1:2" x14ac:dyDescent="0.25">
      <c r="A1273" s="5" t="s">
        <v>1172</v>
      </c>
      <c r="B1273" s="5" t="s">
        <v>1172</v>
      </c>
    </row>
    <row r="1274" spans="1:2" x14ac:dyDescent="0.25">
      <c r="A1274" s="5" t="s">
        <v>1173</v>
      </c>
      <c r="B1274" s="5" t="s">
        <v>1173</v>
      </c>
    </row>
    <row r="1275" spans="1:2" x14ac:dyDescent="0.25">
      <c r="A1275" s="5" t="s">
        <v>1174</v>
      </c>
      <c r="B1275" s="5" t="s">
        <v>1174</v>
      </c>
    </row>
    <row r="1276" spans="1:2" x14ac:dyDescent="0.25">
      <c r="A1276" s="5" t="s">
        <v>1175</v>
      </c>
      <c r="B1276" s="5" t="s">
        <v>1175</v>
      </c>
    </row>
    <row r="1277" spans="1:2" x14ac:dyDescent="0.25">
      <c r="A1277" s="5" t="s">
        <v>1176</v>
      </c>
      <c r="B1277" s="5" t="s">
        <v>1176</v>
      </c>
    </row>
    <row r="1278" spans="1:2" x14ac:dyDescent="0.25">
      <c r="A1278" s="5" t="s">
        <v>1177</v>
      </c>
      <c r="B1278" s="5" t="s">
        <v>1177</v>
      </c>
    </row>
    <row r="1279" spans="1:2" x14ac:dyDescent="0.25">
      <c r="A1279" s="5" t="s">
        <v>1178</v>
      </c>
      <c r="B1279" s="5" t="s">
        <v>1178</v>
      </c>
    </row>
    <row r="1280" spans="1:2" x14ac:dyDescent="0.25">
      <c r="A1280" s="5" t="s">
        <v>1179</v>
      </c>
      <c r="B1280" s="5" t="s">
        <v>1179</v>
      </c>
    </row>
    <row r="1281" spans="1:2" x14ac:dyDescent="0.25">
      <c r="A1281" s="5" t="s">
        <v>1180</v>
      </c>
      <c r="B1281" s="5" t="s">
        <v>1180</v>
      </c>
    </row>
    <row r="1282" spans="1:2" x14ac:dyDescent="0.25">
      <c r="A1282" s="5" t="s">
        <v>1181</v>
      </c>
      <c r="B1282" s="5" t="s">
        <v>1181</v>
      </c>
    </row>
    <row r="1283" spans="1:2" x14ac:dyDescent="0.25">
      <c r="A1283" s="5" t="s">
        <v>1182</v>
      </c>
      <c r="B1283" s="5" t="s">
        <v>1182</v>
      </c>
    </row>
    <row r="1284" spans="1:2" x14ac:dyDescent="0.25">
      <c r="A1284" s="5" t="s">
        <v>1183</v>
      </c>
      <c r="B1284" s="5" t="s">
        <v>1183</v>
      </c>
    </row>
    <row r="1285" spans="1:2" x14ac:dyDescent="0.25">
      <c r="A1285" s="5" t="s">
        <v>2731</v>
      </c>
      <c r="B1285" s="5" t="s">
        <v>2731</v>
      </c>
    </row>
    <row r="1286" spans="1:2" x14ac:dyDescent="0.25">
      <c r="A1286" s="5" t="s">
        <v>1184</v>
      </c>
      <c r="B1286" s="5" t="s">
        <v>1184</v>
      </c>
    </row>
    <row r="1287" spans="1:2" x14ac:dyDescent="0.25">
      <c r="A1287" s="5" t="s">
        <v>1185</v>
      </c>
      <c r="B1287" s="5" t="s">
        <v>1185</v>
      </c>
    </row>
    <row r="1288" spans="1:2" x14ac:dyDescent="0.25">
      <c r="A1288" s="5" t="s">
        <v>1186</v>
      </c>
      <c r="B1288" s="5" t="s">
        <v>1186</v>
      </c>
    </row>
    <row r="1289" spans="1:2" x14ac:dyDescent="0.25">
      <c r="A1289" s="5" t="s">
        <v>1187</v>
      </c>
      <c r="B1289" s="5" t="s">
        <v>1187</v>
      </c>
    </row>
    <row r="1290" spans="1:2" x14ac:dyDescent="0.25">
      <c r="A1290" s="5" t="s">
        <v>1188</v>
      </c>
      <c r="B1290" s="5" t="s">
        <v>1188</v>
      </c>
    </row>
    <row r="1291" spans="1:2" x14ac:dyDescent="0.25">
      <c r="A1291" s="5" t="s">
        <v>1189</v>
      </c>
      <c r="B1291" s="5" t="s">
        <v>1189</v>
      </c>
    </row>
    <row r="1292" spans="1:2" x14ac:dyDescent="0.25">
      <c r="A1292" s="5" t="s">
        <v>1190</v>
      </c>
      <c r="B1292" s="5" t="s">
        <v>1190</v>
      </c>
    </row>
    <row r="1293" spans="1:2" x14ac:dyDescent="0.25">
      <c r="A1293" s="5" t="s">
        <v>1191</v>
      </c>
      <c r="B1293" s="5" t="s">
        <v>1191</v>
      </c>
    </row>
    <row r="1294" spans="1:2" x14ac:dyDescent="0.25">
      <c r="A1294" s="5" t="s">
        <v>1192</v>
      </c>
      <c r="B1294" s="5" t="s">
        <v>1192</v>
      </c>
    </row>
    <row r="1295" spans="1:2" x14ac:dyDescent="0.25">
      <c r="A1295" s="5" t="s">
        <v>1192</v>
      </c>
      <c r="B1295" s="5" t="s">
        <v>1192</v>
      </c>
    </row>
    <row r="1296" spans="1:2" x14ac:dyDescent="0.25">
      <c r="A1296" s="5" t="s">
        <v>1193</v>
      </c>
      <c r="B1296" s="5" t="s">
        <v>1193</v>
      </c>
    </row>
    <row r="1297" spans="1:2" x14ac:dyDescent="0.25">
      <c r="A1297" s="5" t="s">
        <v>1194</v>
      </c>
      <c r="B1297" s="5" t="s">
        <v>1194</v>
      </c>
    </row>
    <row r="1298" spans="1:2" x14ac:dyDescent="0.25">
      <c r="A1298" s="5" t="s">
        <v>1195</v>
      </c>
      <c r="B1298" s="5" t="s">
        <v>1195</v>
      </c>
    </row>
    <row r="1299" spans="1:2" x14ac:dyDescent="0.25">
      <c r="A1299" s="5" t="s">
        <v>2732</v>
      </c>
      <c r="B1299" s="5" t="s">
        <v>2732</v>
      </c>
    </row>
    <row r="1300" spans="1:2" x14ac:dyDescent="0.25">
      <c r="A1300" s="5" t="s">
        <v>1196</v>
      </c>
      <c r="B1300" s="5" t="s">
        <v>1196</v>
      </c>
    </row>
    <row r="1301" spans="1:2" x14ac:dyDescent="0.25">
      <c r="A1301" s="5" t="s">
        <v>1197</v>
      </c>
      <c r="B1301" s="5" t="s">
        <v>1197</v>
      </c>
    </row>
    <row r="1302" spans="1:2" x14ac:dyDescent="0.25">
      <c r="A1302" s="5" t="s">
        <v>1198</v>
      </c>
      <c r="B1302" s="5" t="s">
        <v>1198</v>
      </c>
    </row>
    <row r="1303" spans="1:2" x14ac:dyDescent="0.25">
      <c r="A1303" s="5" t="s">
        <v>1199</v>
      </c>
      <c r="B1303" s="5" t="s">
        <v>1199</v>
      </c>
    </row>
    <row r="1304" spans="1:2" x14ac:dyDescent="0.25">
      <c r="A1304" s="5" t="s">
        <v>1200</v>
      </c>
      <c r="B1304" s="5" t="s">
        <v>1200</v>
      </c>
    </row>
    <row r="1305" spans="1:2" x14ac:dyDescent="0.25">
      <c r="A1305" s="5" t="s">
        <v>1201</v>
      </c>
      <c r="B1305" s="5" t="s">
        <v>1201</v>
      </c>
    </row>
    <row r="1306" spans="1:2" x14ac:dyDescent="0.25">
      <c r="A1306" s="5" t="s">
        <v>1202</v>
      </c>
      <c r="B1306" s="5" t="s">
        <v>1202</v>
      </c>
    </row>
    <row r="1307" spans="1:2" x14ac:dyDescent="0.25">
      <c r="A1307" s="5" t="s">
        <v>1203</v>
      </c>
      <c r="B1307" s="5" t="s">
        <v>1203</v>
      </c>
    </row>
    <row r="1308" spans="1:2" x14ac:dyDescent="0.25">
      <c r="A1308" s="5" t="s">
        <v>1204</v>
      </c>
      <c r="B1308" s="5" t="s">
        <v>1204</v>
      </c>
    </row>
    <row r="1309" spans="1:2" x14ac:dyDescent="0.25">
      <c r="A1309" s="5" t="s">
        <v>1205</v>
      </c>
      <c r="B1309" s="5" t="s">
        <v>1205</v>
      </c>
    </row>
    <row r="1310" spans="1:2" x14ac:dyDescent="0.25">
      <c r="A1310" s="5" t="s">
        <v>1206</v>
      </c>
      <c r="B1310" s="5" t="s">
        <v>1206</v>
      </c>
    </row>
    <row r="1311" spans="1:2" x14ac:dyDescent="0.25">
      <c r="A1311" s="5" t="s">
        <v>1207</v>
      </c>
      <c r="B1311" s="5" t="s">
        <v>1207</v>
      </c>
    </row>
    <row r="1312" spans="1:2" x14ac:dyDescent="0.25">
      <c r="A1312" s="5" t="s">
        <v>1208</v>
      </c>
      <c r="B1312" s="5" t="s">
        <v>1208</v>
      </c>
    </row>
    <row r="1313" spans="1:2" x14ac:dyDescent="0.25">
      <c r="A1313" s="5" t="s">
        <v>1209</v>
      </c>
      <c r="B1313" s="5" t="s">
        <v>1209</v>
      </c>
    </row>
    <row r="1314" spans="1:2" x14ac:dyDescent="0.25">
      <c r="A1314" s="5" t="s">
        <v>2733</v>
      </c>
      <c r="B1314" s="5" t="s">
        <v>2733</v>
      </c>
    </row>
    <row r="1315" spans="1:2" x14ac:dyDescent="0.25">
      <c r="A1315" s="5" t="s">
        <v>1210</v>
      </c>
      <c r="B1315" s="5" t="s">
        <v>2273</v>
      </c>
    </row>
    <row r="1316" spans="1:2" x14ac:dyDescent="0.25">
      <c r="A1316" s="5" t="s">
        <v>1211</v>
      </c>
      <c r="B1316" s="5" t="s">
        <v>1211</v>
      </c>
    </row>
    <row r="1317" spans="1:2" x14ac:dyDescent="0.25">
      <c r="A1317" s="5" t="s">
        <v>1212</v>
      </c>
      <c r="B1317" s="5" t="s">
        <v>1212</v>
      </c>
    </row>
    <row r="1318" spans="1:2" x14ac:dyDescent="0.25">
      <c r="A1318" s="5" t="s">
        <v>1213</v>
      </c>
      <c r="B1318" s="5" t="s">
        <v>1213</v>
      </c>
    </row>
    <row r="1319" spans="1:2" x14ac:dyDescent="0.25">
      <c r="A1319" s="5" t="s">
        <v>1214</v>
      </c>
      <c r="B1319" s="5" t="s">
        <v>1214</v>
      </c>
    </row>
    <row r="1320" spans="1:2" x14ac:dyDescent="0.25">
      <c r="A1320" s="5" t="s">
        <v>1215</v>
      </c>
      <c r="B1320" s="5" t="s">
        <v>1215</v>
      </c>
    </row>
    <row r="1321" spans="1:2" x14ac:dyDescent="0.25">
      <c r="A1321" s="5" t="s">
        <v>1216</v>
      </c>
      <c r="B1321" s="5" t="s">
        <v>1216</v>
      </c>
    </row>
    <row r="1322" spans="1:2" x14ac:dyDescent="0.25">
      <c r="A1322" s="5" t="s">
        <v>1217</v>
      </c>
      <c r="B1322" s="5" t="s">
        <v>1217</v>
      </c>
    </row>
    <row r="1323" spans="1:2" x14ac:dyDescent="0.25">
      <c r="A1323" s="5" t="s">
        <v>1217</v>
      </c>
      <c r="B1323" s="5" t="s">
        <v>1217</v>
      </c>
    </row>
    <row r="1324" spans="1:2" x14ac:dyDescent="0.25">
      <c r="A1324" s="5" t="s">
        <v>1218</v>
      </c>
      <c r="B1324" s="5" t="s">
        <v>1218</v>
      </c>
    </row>
    <row r="1325" spans="1:2" x14ac:dyDescent="0.25">
      <c r="A1325" s="5" t="s">
        <v>1219</v>
      </c>
      <c r="B1325" s="5" t="s">
        <v>1219</v>
      </c>
    </row>
    <row r="1326" spans="1:2" x14ac:dyDescent="0.25">
      <c r="A1326" s="5" t="s">
        <v>1220</v>
      </c>
      <c r="B1326" s="5" t="s">
        <v>1220</v>
      </c>
    </row>
    <row r="1327" spans="1:2" x14ac:dyDescent="0.25">
      <c r="A1327" s="5" t="s">
        <v>1221</v>
      </c>
      <c r="B1327" s="5" t="s">
        <v>1221</v>
      </c>
    </row>
    <row r="1328" spans="1:2" x14ac:dyDescent="0.25">
      <c r="A1328" s="5" t="s">
        <v>1222</v>
      </c>
      <c r="B1328" s="5" t="s">
        <v>1222</v>
      </c>
    </row>
    <row r="1329" spans="1:2" x14ac:dyDescent="0.25">
      <c r="A1329" s="5" t="s">
        <v>1223</v>
      </c>
      <c r="B1329" s="5" t="s">
        <v>1223</v>
      </c>
    </row>
    <row r="1330" spans="1:2" x14ac:dyDescent="0.25">
      <c r="A1330" s="5" t="s">
        <v>1224</v>
      </c>
      <c r="B1330" s="5" t="s">
        <v>1224</v>
      </c>
    </row>
    <row r="1331" spans="1:2" x14ac:dyDescent="0.25">
      <c r="A1331" s="5" t="s">
        <v>1225</v>
      </c>
      <c r="B1331" s="5" t="s">
        <v>1225</v>
      </c>
    </row>
    <row r="1332" spans="1:2" x14ac:dyDescent="0.25">
      <c r="A1332" s="5" t="s">
        <v>1226</v>
      </c>
      <c r="B1332" s="5" t="s">
        <v>1226</v>
      </c>
    </row>
    <row r="1333" spans="1:2" x14ac:dyDescent="0.25">
      <c r="A1333" s="5" t="s">
        <v>1227</v>
      </c>
      <c r="B1333" s="5" t="s">
        <v>1227</v>
      </c>
    </row>
    <row r="1334" spans="1:2" x14ac:dyDescent="0.25">
      <c r="A1334" s="5" t="s">
        <v>1228</v>
      </c>
      <c r="B1334" s="5" t="s">
        <v>1228</v>
      </c>
    </row>
    <row r="1335" spans="1:2" x14ac:dyDescent="0.25">
      <c r="A1335" s="5" t="s">
        <v>1229</v>
      </c>
      <c r="B1335" s="5" t="s">
        <v>1229</v>
      </c>
    </row>
    <row r="1336" spans="1:2" x14ac:dyDescent="0.25">
      <c r="A1336" s="5" t="s">
        <v>1230</v>
      </c>
      <c r="B1336" s="5" t="s">
        <v>1230</v>
      </c>
    </row>
    <row r="1337" spans="1:2" x14ac:dyDescent="0.25">
      <c r="A1337" s="5" t="s">
        <v>1231</v>
      </c>
      <c r="B1337" s="5" t="s">
        <v>1231</v>
      </c>
    </row>
    <row r="1338" spans="1:2" x14ac:dyDescent="0.25">
      <c r="A1338" s="5" t="s">
        <v>1232</v>
      </c>
      <c r="B1338" s="5" t="s">
        <v>1232</v>
      </c>
    </row>
    <row r="1339" spans="1:2" x14ac:dyDescent="0.25">
      <c r="A1339" s="5" t="s">
        <v>1233</v>
      </c>
      <c r="B1339" s="5" t="s">
        <v>1233</v>
      </c>
    </row>
    <row r="1340" spans="1:2" x14ac:dyDescent="0.25">
      <c r="A1340" s="5" t="s">
        <v>1234</v>
      </c>
      <c r="B1340" s="5" t="s">
        <v>1234</v>
      </c>
    </row>
    <row r="1341" spans="1:2" x14ac:dyDescent="0.25">
      <c r="A1341" s="5" t="s">
        <v>2734</v>
      </c>
      <c r="B1341" s="5" t="s">
        <v>2734</v>
      </c>
    </row>
    <row r="1342" spans="1:2" x14ac:dyDescent="0.25">
      <c r="A1342" s="5" t="s">
        <v>2735</v>
      </c>
      <c r="B1342" s="5" t="s">
        <v>2735</v>
      </c>
    </row>
    <row r="1343" spans="1:2" x14ac:dyDescent="0.25">
      <c r="A1343" s="5" t="s">
        <v>1235</v>
      </c>
      <c r="B1343" s="5" t="s">
        <v>1235</v>
      </c>
    </row>
    <row r="1344" spans="1:2" x14ac:dyDescent="0.25">
      <c r="A1344" s="5" t="s">
        <v>1236</v>
      </c>
      <c r="B1344" s="5" t="s">
        <v>1236</v>
      </c>
    </row>
    <row r="1345" spans="1:2" x14ac:dyDescent="0.25">
      <c r="A1345" s="5" t="s">
        <v>1237</v>
      </c>
      <c r="B1345" s="5" t="s">
        <v>1237</v>
      </c>
    </row>
    <row r="1346" spans="1:2" x14ac:dyDescent="0.25">
      <c r="A1346" s="5" t="s">
        <v>1237</v>
      </c>
      <c r="B1346" s="5" t="s">
        <v>1237</v>
      </c>
    </row>
    <row r="1347" spans="1:2" x14ac:dyDescent="0.25">
      <c r="A1347" s="5" t="s">
        <v>1238</v>
      </c>
      <c r="B1347" s="5" t="s">
        <v>1238</v>
      </c>
    </row>
    <row r="1348" spans="1:2" x14ac:dyDescent="0.25">
      <c r="A1348" s="5" t="s">
        <v>1239</v>
      </c>
      <c r="B1348" s="5" t="s">
        <v>1239</v>
      </c>
    </row>
    <row r="1349" spans="1:2" x14ac:dyDescent="0.25">
      <c r="A1349" s="5" t="s">
        <v>1240</v>
      </c>
      <c r="B1349" s="5" t="s">
        <v>1240</v>
      </c>
    </row>
    <row r="1350" spans="1:2" x14ac:dyDescent="0.25">
      <c r="A1350" s="5" t="s">
        <v>2736</v>
      </c>
      <c r="B1350" s="5" t="s">
        <v>2736</v>
      </c>
    </row>
    <row r="1351" spans="1:2" x14ac:dyDescent="0.25">
      <c r="A1351" s="5" t="s">
        <v>2737</v>
      </c>
      <c r="B1351" s="5" t="s">
        <v>2737</v>
      </c>
    </row>
    <row r="1352" spans="1:2" x14ac:dyDescent="0.25">
      <c r="A1352" s="5" t="s">
        <v>1241</v>
      </c>
      <c r="B1352" s="5" t="s">
        <v>1241</v>
      </c>
    </row>
    <row r="1353" spans="1:2" x14ac:dyDescent="0.25">
      <c r="A1353" s="5" t="s">
        <v>2738</v>
      </c>
      <c r="B1353" s="5" t="s">
        <v>2738</v>
      </c>
    </row>
    <row r="1354" spans="1:2" x14ac:dyDescent="0.25">
      <c r="A1354" s="5" t="s">
        <v>1242</v>
      </c>
      <c r="B1354" s="5" t="s">
        <v>1242</v>
      </c>
    </row>
    <row r="1355" spans="1:2" x14ac:dyDescent="0.25">
      <c r="A1355" s="5" t="s">
        <v>2672</v>
      </c>
      <c r="B1355" s="5" t="s">
        <v>1242</v>
      </c>
    </row>
    <row r="1356" spans="1:2" x14ac:dyDescent="0.25">
      <c r="A1356" s="5" t="s">
        <v>1243</v>
      </c>
      <c r="B1356" s="5" t="s">
        <v>1243</v>
      </c>
    </row>
    <row r="1357" spans="1:2" x14ac:dyDescent="0.25">
      <c r="A1357" s="5" t="s">
        <v>2739</v>
      </c>
      <c r="B1357" s="5" t="s">
        <v>2739</v>
      </c>
    </row>
    <row r="1358" spans="1:2" x14ac:dyDescent="0.25">
      <c r="A1358" s="5" t="s">
        <v>1244</v>
      </c>
      <c r="B1358" s="5" t="s">
        <v>1244</v>
      </c>
    </row>
    <row r="1359" spans="1:2" x14ac:dyDescent="0.25">
      <c r="A1359" s="5" t="s">
        <v>1245</v>
      </c>
      <c r="B1359" s="5" t="s">
        <v>1245</v>
      </c>
    </row>
    <row r="1360" spans="1:2" x14ac:dyDescent="0.25">
      <c r="A1360" s="5" t="s">
        <v>2740</v>
      </c>
      <c r="B1360" s="5" t="s">
        <v>2740</v>
      </c>
    </row>
    <row r="1361" spans="1:2" x14ac:dyDescent="0.25">
      <c r="A1361" s="5" t="s">
        <v>1246</v>
      </c>
      <c r="B1361" s="5" t="s">
        <v>2275</v>
      </c>
    </row>
    <row r="1362" spans="1:2" x14ac:dyDescent="0.25">
      <c r="A1362" s="5" t="s">
        <v>1247</v>
      </c>
      <c r="B1362" s="5" t="s">
        <v>2275</v>
      </c>
    </row>
    <row r="1363" spans="1:2" x14ac:dyDescent="0.25">
      <c r="A1363" s="5" t="s">
        <v>1248</v>
      </c>
      <c r="B1363" s="5" t="s">
        <v>1248</v>
      </c>
    </row>
    <row r="1364" spans="1:2" x14ac:dyDescent="0.25">
      <c r="A1364" s="5" t="s">
        <v>2741</v>
      </c>
      <c r="B1364" s="5" t="s">
        <v>2741</v>
      </c>
    </row>
    <row r="1365" spans="1:2" x14ac:dyDescent="0.25">
      <c r="A1365" s="5" t="s">
        <v>1249</v>
      </c>
      <c r="B1365" s="5" t="s">
        <v>1249</v>
      </c>
    </row>
    <row r="1366" spans="1:2" x14ac:dyDescent="0.25">
      <c r="A1366" s="5" t="s">
        <v>1250</v>
      </c>
      <c r="B1366" s="5" t="s">
        <v>1250</v>
      </c>
    </row>
    <row r="1367" spans="1:2" x14ac:dyDescent="0.25">
      <c r="A1367" s="5" t="s">
        <v>2742</v>
      </c>
      <c r="B1367" s="5" t="s">
        <v>2742</v>
      </c>
    </row>
    <row r="1368" spans="1:2" x14ac:dyDescent="0.25">
      <c r="A1368" s="5" t="s">
        <v>2743</v>
      </c>
      <c r="B1368" s="5" t="s">
        <v>2743</v>
      </c>
    </row>
    <row r="1369" spans="1:2" x14ac:dyDescent="0.25">
      <c r="A1369" s="5" t="s">
        <v>2744</v>
      </c>
      <c r="B1369" s="5" t="s">
        <v>2744</v>
      </c>
    </row>
    <row r="1370" spans="1:2" x14ac:dyDescent="0.25">
      <c r="A1370" s="5" t="s">
        <v>1251</v>
      </c>
      <c r="B1370" s="5" t="s">
        <v>1251</v>
      </c>
    </row>
    <row r="1371" spans="1:2" x14ac:dyDescent="0.25">
      <c r="A1371" s="5" t="s">
        <v>1252</v>
      </c>
      <c r="B1371" s="5" t="s">
        <v>1252</v>
      </c>
    </row>
    <row r="1372" spans="1:2" x14ac:dyDescent="0.25">
      <c r="A1372" s="5" t="s">
        <v>1253</v>
      </c>
      <c r="B1372" s="5" t="s">
        <v>1253</v>
      </c>
    </row>
    <row r="1373" spans="1:2" x14ac:dyDescent="0.25">
      <c r="A1373" s="5" t="s">
        <v>1254</v>
      </c>
      <c r="B1373" s="5" t="s">
        <v>1254</v>
      </c>
    </row>
    <row r="1374" spans="1:2" x14ac:dyDescent="0.25">
      <c r="A1374" s="5" t="s">
        <v>1254</v>
      </c>
      <c r="B1374" s="5" t="s">
        <v>1254</v>
      </c>
    </row>
    <row r="1375" spans="1:2" x14ac:dyDescent="0.25">
      <c r="A1375" s="5" t="s">
        <v>1255</v>
      </c>
      <c r="B1375" s="5" t="s">
        <v>1255</v>
      </c>
    </row>
    <row r="1376" spans="1:2" x14ac:dyDescent="0.25">
      <c r="A1376" s="5" t="s">
        <v>1256</v>
      </c>
      <c r="B1376" s="5" t="s">
        <v>1256</v>
      </c>
    </row>
    <row r="1377" spans="1:2" x14ac:dyDescent="0.25">
      <c r="A1377" s="5" t="s">
        <v>1257</v>
      </c>
      <c r="B1377" s="5" t="s">
        <v>1257</v>
      </c>
    </row>
    <row r="1378" spans="1:2" x14ac:dyDescent="0.25">
      <c r="A1378" s="5" t="s">
        <v>1258</v>
      </c>
      <c r="B1378" s="5" t="s">
        <v>1258</v>
      </c>
    </row>
    <row r="1379" spans="1:2" x14ac:dyDescent="0.25">
      <c r="A1379" s="5" t="s">
        <v>1259</v>
      </c>
      <c r="B1379" s="5" t="s">
        <v>1259</v>
      </c>
    </row>
    <row r="1380" spans="1:2" x14ac:dyDescent="0.25">
      <c r="A1380" s="5" t="s">
        <v>2745</v>
      </c>
      <c r="B1380" s="5" t="s">
        <v>2745</v>
      </c>
    </row>
    <row r="1381" spans="1:2" x14ac:dyDescent="0.25">
      <c r="A1381" s="5" t="s">
        <v>1260</v>
      </c>
      <c r="B1381" s="5" t="s">
        <v>1260</v>
      </c>
    </row>
    <row r="1382" spans="1:2" x14ac:dyDescent="0.25">
      <c r="A1382" s="5" t="s">
        <v>1261</v>
      </c>
      <c r="B1382" s="5" t="s">
        <v>1261</v>
      </c>
    </row>
    <row r="1383" spans="1:2" x14ac:dyDescent="0.25">
      <c r="A1383" s="5" t="s">
        <v>1262</v>
      </c>
      <c r="B1383" s="5" t="s">
        <v>1262</v>
      </c>
    </row>
    <row r="1384" spans="1:2" x14ac:dyDescent="0.25">
      <c r="A1384" s="5" t="s">
        <v>1263</v>
      </c>
      <c r="B1384" s="5" t="s">
        <v>1263</v>
      </c>
    </row>
    <row r="1385" spans="1:2" x14ac:dyDescent="0.25">
      <c r="A1385" s="5" t="s">
        <v>1264</v>
      </c>
      <c r="B1385" s="5" t="s">
        <v>1264</v>
      </c>
    </row>
    <row r="1386" spans="1:2" x14ac:dyDescent="0.25">
      <c r="A1386" s="5" t="s">
        <v>1265</v>
      </c>
      <c r="B1386" s="5" t="s">
        <v>1265</v>
      </c>
    </row>
    <row r="1387" spans="1:2" x14ac:dyDescent="0.25">
      <c r="A1387" s="5" t="s">
        <v>1266</v>
      </c>
      <c r="B1387" s="5" t="s">
        <v>1266</v>
      </c>
    </row>
    <row r="1388" spans="1:2" x14ac:dyDescent="0.25">
      <c r="A1388" s="5" t="s">
        <v>1267</v>
      </c>
      <c r="B1388" s="5" t="s">
        <v>1267</v>
      </c>
    </row>
    <row r="1389" spans="1:2" x14ac:dyDescent="0.25">
      <c r="A1389" s="5" t="s">
        <v>1268</v>
      </c>
      <c r="B1389" s="5" t="s">
        <v>1268</v>
      </c>
    </row>
    <row r="1390" spans="1:2" x14ac:dyDescent="0.25">
      <c r="A1390" s="5" t="s">
        <v>1269</v>
      </c>
      <c r="B1390" s="5" t="s">
        <v>1269</v>
      </c>
    </row>
    <row r="1391" spans="1:2" x14ac:dyDescent="0.25">
      <c r="A1391" s="5" t="s">
        <v>1270</v>
      </c>
      <c r="B1391" s="5" t="s">
        <v>1270</v>
      </c>
    </row>
    <row r="1392" spans="1:2" x14ac:dyDescent="0.25">
      <c r="A1392" s="5" t="s">
        <v>1271</v>
      </c>
      <c r="B1392" s="5" t="s">
        <v>1271</v>
      </c>
    </row>
    <row r="1393" spans="1:2" x14ac:dyDescent="0.25">
      <c r="A1393" s="5" t="s">
        <v>1272</v>
      </c>
      <c r="B1393" s="5" t="s">
        <v>1272</v>
      </c>
    </row>
    <row r="1394" spans="1:2" x14ac:dyDescent="0.25">
      <c r="A1394" s="5" t="s">
        <v>1273</v>
      </c>
      <c r="B1394" s="5" t="s">
        <v>1273</v>
      </c>
    </row>
    <row r="1395" spans="1:2" x14ac:dyDescent="0.25">
      <c r="A1395" s="5" t="s">
        <v>1274</v>
      </c>
      <c r="B1395" s="5" t="s">
        <v>1274</v>
      </c>
    </row>
    <row r="1396" spans="1:2" x14ac:dyDescent="0.25">
      <c r="A1396" s="5" t="s">
        <v>1275</v>
      </c>
      <c r="B1396" s="5" t="s">
        <v>1275</v>
      </c>
    </row>
    <row r="1397" spans="1:2" x14ac:dyDescent="0.25">
      <c r="A1397" s="5" t="s">
        <v>1276</v>
      </c>
      <c r="B1397" s="5" t="s">
        <v>1276</v>
      </c>
    </row>
    <row r="1398" spans="1:2" x14ac:dyDescent="0.25">
      <c r="A1398" s="5" t="s">
        <v>1277</v>
      </c>
      <c r="B1398" s="5" t="s">
        <v>1278</v>
      </c>
    </row>
    <row r="1399" spans="1:2" x14ac:dyDescent="0.25">
      <c r="A1399" s="5" t="s">
        <v>1279</v>
      </c>
      <c r="B1399" s="5" t="s">
        <v>1279</v>
      </c>
    </row>
    <row r="1400" spans="1:2" x14ac:dyDescent="0.25">
      <c r="A1400" s="5" t="s">
        <v>1280</v>
      </c>
      <c r="B1400" s="5" t="s">
        <v>1280</v>
      </c>
    </row>
    <row r="1401" spans="1:2" x14ac:dyDescent="0.25">
      <c r="A1401" s="5" t="s">
        <v>1281</v>
      </c>
      <c r="B1401" s="5" t="s">
        <v>1281</v>
      </c>
    </row>
    <row r="1402" spans="1:2" x14ac:dyDescent="0.25">
      <c r="A1402" s="5" t="s">
        <v>2746</v>
      </c>
      <c r="B1402" s="5" t="s">
        <v>2746</v>
      </c>
    </row>
    <row r="1403" spans="1:2" x14ac:dyDescent="0.25">
      <c r="A1403" s="5" t="s">
        <v>1282</v>
      </c>
      <c r="B1403" s="5" t="s">
        <v>2533</v>
      </c>
    </row>
    <row r="1404" spans="1:2" x14ac:dyDescent="0.25">
      <c r="A1404" s="5" t="s">
        <v>1283</v>
      </c>
      <c r="B1404" s="5" t="s">
        <v>2533</v>
      </c>
    </row>
    <row r="1405" spans="1:2" x14ac:dyDescent="0.25">
      <c r="A1405" s="5" t="s">
        <v>1284</v>
      </c>
      <c r="B1405" s="5" t="s">
        <v>2533</v>
      </c>
    </row>
    <row r="1406" spans="1:2" x14ac:dyDescent="0.25">
      <c r="A1406" s="5" t="s">
        <v>1285</v>
      </c>
      <c r="B1406" s="5" t="s">
        <v>1285</v>
      </c>
    </row>
    <row r="1407" spans="1:2" x14ac:dyDescent="0.25">
      <c r="A1407" s="5" t="s">
        <v>1286</v>
      </c>
      <c r="B1407" s="5" t="s">
        <v>1286</v>
      </c>
    </row>
    <row r="1408" spans="1:2" x14ac:dyDescent="0.25">
      <c r="A1408" s="5" t="s">
        <v>1287</v>
      </c>
      <c r="B1408" s="5" t="s">
        <v>1287</v>
      </c>
    </row>
    <row r="1409" spans="1:2" x14ac:dyDescent="0.25">
      <c r="A1409" s="5" t="s">
        <v>1288</v>
      </c>
      <c r="B1409" s="5" t="s">
        <v>1288</v>
      </c>
    </row>
    <row r="1410" spans="1:2" x14ac:dyDescent="0.25">
      <c r="A1410" s="5" t="s">
        <v>1289</v>
      </c>
      <c r="B1410" s="5" t="s">
        <v>2534</v>
      </c>
    </row>
    <row r="1411" spans="1:2" x14ac:dyDescent="0.25">
      <c r="A1411" s="5" t="s">
        <v>2747</v>
      </c>
      <c r="B1411" s="5" t="s">
        <v>2747</v>
      </c>
    </row>
    <row r="1412" spans="1:2" x14ac:dyDescent="0.25">
      <c r="A1412" s="5" t="s">
        <v>1290</v>
      </c>
      <c r="B1412" s="5" t="s">
        <v>1290</v>
      </c>
    </row>
    <row r="1413" spans="1:2" x14ac:dyDescent="0.25">
      <c r="A1413" s="5" t="s">
        <v>1291</v>
      </c>
      <c r="B1413" s="5" t="s">
        <v>1291</v>
      </c>
    </row>
    <row r="1414" spans="1:2" x14ac:dyDescent="0.25">
      <c r="A1414" s="5" t="s">
        <v>1292</v>
      </c>
      <c r="B1414" s="5" t="s">
        <v>1292</v>
      </c>
    </row>
    <row r="1415" spans="1:2" x14ac:dyDescent="0.25">
      <c r="A1415" s="5" t="s">
        <v>1293</v>
      </c>
      <c r="B1415" s="5" t="s">
        <v>1293</v>
      </c>
    </row>
    <row r="1416" spans="1:2" x14ac:dyDescent="0.25">
      <c r="A1416" s="5" t="s">
        <v>1294</v>
      </c>
      <c r="B1416" s="5" t="s">
        <v>1294</v>
      </c>
    </row>
    <row r="1417" spans="1:2" x14ac:dyDescent="0.25">
      <c r="A1417" s="5" t="s">
        <v>1295</v>
      </c>
      <c r="B1417" s="5" t="s">
        <v>1295</v>
      </c>
    </row>
    <row r="1418" spans="1:2" x14ac:dyDescent="0.25">
      <c r="A1418" s="5" t="s">
        <v>1296</v>
      </c>
      <c r="B1418" s="5" t="s">
        <v>1296</v>
      </c>
    </row>
    <row r="1419" spans="1:2" x14ac:dyDescent="0.25">
      <c r="A1419" s="5" t="s">
        <v>2748</v>
      </c>
      <c r="B1419" s="5" t="s">
        <v>2748</v>
      </c>
    </row>
    <row r="1420" spans="1:2" x14ac:dyDescent="0.25">
      <c r="A1420" s="5" t="s">
        <v>1297</v>
      </c>
      <c r="B1420" s="5" t="s">
        <v>1297</v>
      </c>
    </row>
    <row r="1421" spans="1:2" x14ac:dyDescent="0.25">
      <c r="A1421" s="5" t="s">
        <v>2749</v>
      </c>
      <c r="B1421" s="5" t="s">
        <v>2749</v>
      </c>
    </row>
    <row r="1422" spans="1:2" x14ac:dyDescent="0.25">
      <c r="A1422" s="5" t="s">
        <v>1298</v>
      </c>
      <c r="B1422" s="5" t="s">
        <v>1298</v>
      </c>
    </row>
    <row r="1423" spans="1:2" x14ac:dyDescent="0.25">
      <c r="A1423" s="5" t="s">
        <v>1299</v>
      </c>
      <c r="B1423" s="5" t="s">
        <v>1299</v>
      </c>
    </row>
    <row r="1424" spans="1:2" x14ac:dyDescent="0.25">
      <c r="A1424" s="5" t="s">
        <v>1300</v>
      </c>
      <c r="B1424" s="5" t="s">
        <v>1300</v>
      </c>
    </row>
    <row r="1425" spans="1:2" x14ac:dyDescent="0.25">
      <c r="A1425" s="5" t="s">
        <v>1301</v>
      </c>
      <c r="B1425" s="5" t="s">
        <v>1301</v>
      </c>
    </row>
    <row r="1426" spans="1:2" x14ac:dyDescent="0.25">
      <c r="A1426" s="5" t="s">
        <v>1302</v>
      </c>
      <c r="B1426" s="5" t="s">
        <v>1302</v>
      </c>
    </row>
    <row r="1427" spans="1:2" x14ac:dyDescent="0.25">
      <c r="A1427" s="5" t="s">
        <v>1303</v>
      </c>
      <c r="B1427" s="5" t="s">
        <v>1303</v>
      </c>
    </row>
    <row r="1428" spans="1:2" x14ac:dyDescent="0.25">
      <c r="A1428" s="5" t="s">
        <v>1304</v>
      </c>
      <c r="B1428" s="5" t="s">
        <v>1304</v>
      </c>
    </row>
    <row r="1429" spans="1:2" x14ac:dyDescent="0.25">
      <c r="A1429" s="5" t="s">
        <v>1305</v>
      </c>
      <c r="B1429" s="5" t="s">
        <v>1305</v>
      </c>
    </row>
    <row r="1430" spans="1:2" x14ac:dyDescent="0.25">
      <c r="A1430" s="5" t="s">
        <v>1306</v>
      </c>
      <c r="B1430" s="5" t="s">
        <v>1306</v>
      </c>
    </row>
    <row r="1431" spans="1:2" x14ac:dyDescent="0.25">
      <c r="A1431" s="5" t="s">
        <v>1307</v>
      </c>
      <c r="B1431" s="5" t="s">
        <v>1307</v>
      </c>
    </row>
    <row r="1432" spans="1:2" x14ac:dyDescent="0.25">
      <c r="A1432" s="5" t="s">
        <v>1308</v>
      </c>
      <c r="B1432" s="5" t="s">
        <v>1308</v>
      </c>
    </row>
    <row r="1433" spans="1:2" x14ac:dyDescent="0.25">
      <c r="A1433" s="5" t="s">
        <v>1309</v>
      </c>
      <c r="B1433" s="5" t="s">
        <v>1309</v>
      </c>
    </row>
    <row r="1434" spans="1:2" x14ac:dyDescent="0.25">
      <c r="A1434" s="5" t="s">
        <v>1310</v>
      </c>
      <c r="B1434" s="5" t="s">
        <v>1310</v>
      </c>
    </row>
    <row r="1435" spans="1:2" x14ac:dyDescent="0.25">
      <c r="A1435" s="5" t="s">
        <v>2750</v>
      </c>
      <c r="B1435" s="5" t="s">
        <v>2750</v>
      </c>
    </row>
    <row r="1436" spans="1:2" x14ac:dyDescent="0.25">
      <c r="A1436" s="5" t="s">
        <v>1311</v>
      </c>
      <c r="B1436" s="5" t="s">
        <v>1311</v>
      </c>
    </row>
    <row r="1437" spans="1:2" x14ac:dyDescent="0.25">
      <c r="A1437" s="5" t="s">
        <v>1312</v>
      </c>
      <c r="B1437" s="5" t="s">
        <v>1312</v>
      </c>
    </row>
    <row r="1438" spans="1:2" x14ac:dyDescent="0.25">
      <c r="A1438" s="5" t="s">
        <v>1313</v>
      </c>
      <c r="B1438" s="5" t="s">
        <v>1313</v>
      </c>
    </row>
    <row r="1439" spans="1:2" x14ac:dyDescent="0.25">
      <c r="A1439" s="5" t="s">
        <v>1313</v>
      </c>
      <c r="B1439" s="5" t="s">
        <v>1313</v>
      </c>
    </row>
    <row r="1440" spans="1:2" x14ac:dyDescent="0.25">
      <c r="A1440" s="5" t="s">
        <v>1314</v>
      </c>
      <c r="B1440" s="5" t="s">
        <v>1314</v>
      </c>
    </row>
    <row r="1441" spans="1:2" x14ac:dyDescent="0.25">
      <c r="A1441" s="5" t="s">
        <v>1315</v>
      </c>
      <c r="B1441" s="5" t="s">
        <v>1315</v>
      </c>
    </row>
    <row r="1442" spans="1:2" x14ac:dyDescent="0.25">
      <c r="A1442" s="5" t="s">
        <v>1316</v>
      </c>
      <c r="B1442" s="5" t="s">
        <v>1316</v>
      </c>
    </row>
    <row r="1443" spans="1:2" x14ac:dyDescent="0.25">
      <c r="A1443" s="5" t="s">
        <v>1317</v>
      </c>
      <c r="B1443" s="5" t="s">
        <v>1317</v>
      </c>
    </row>
    <row r="1444" spans="1:2" x14ac:dyDescent="0.25">
      <c r="A1444" s="5" t="s">
        <v>1318</v>
      </c>
      <c r="B1444" s="5" t="s">
        <v>1318</v>
      </c>
    </row>
    <row r="1445" spans="1:2" x14ac:dyDescent="0.25">
      <c r="A1445" s="5" t="s">
        <v>1319</v>
      </c>
      <c r="B1445" s="5" t="s">
        <v>1319</v>
      </c>
    </row>
    <row r="1446" spans="1:2" x14ac:dyDescent="0.25">
      <c r="A1446" s="5" t="s">
        <v>1320</v>
      </c>
      <c r="B1446" s="5" t="s">
        <v>1320</v>
      </c>
    </row>
    <row r="1447" spans="1:2" x14ac:dyDescent="0.25">
      <c r="A1447" s="5" t="s">
        <v>1321</v>
      </c>
      <c r="B1447" s="5" t="s">
        <v>1321</v>
      </c>
    </row>
    <row r="1448" spans="1:2" x14ac:dyDescent="0.25">
      <c r="A1448" s="5" t="s">
        <v>1322</v>
      </c>
      <c r="B1448" s="5" t="s">
        <v>1322</v>
      </c>
    </row>
    <row r="1449" spans="1:2" x14ac:dyDescent="0.25">
      <c r="A1449" s="5" t="s">
        <v>1323</v>
      </c>
      <c r="B1449" s="5" t="s">
        <v>1323</v>
      </c>
    </row>
    <row r="1450" spans="1:2" x14ac:dyDescent="0.25">
      <c r="A1450" s="5" t="s">
        <v>1324</v>
      </c>
      <c r="B1450" s="5" t="s">
        <v>1324</v>
      </c>
    </row>
    <row r="1451" spans="1:2" x14ac:dyDescent="0.25">
      <c r="A1451" s="5" t="s">
        <v>1325</v>
      </c>
      <c r="B1451" s="5" t="s">
        <v>1325</v>
      </c>
    </row>
    <row r="1452" spans="1:2" x14ac:dyDescent="0.25">
      <c r="A1452" s="5" t="s">
        <v>1326</v>
      </c>
      <c r="B1452" s="5" t="s">
        <v>1326</v>
      </c>
    </row>
    <row r="1453" spans="1:2" x14ac:dyDescent="0.25">
      <c r="A1453" s="5" t="s">
        <v>1327</v>
      </c>
      <c r="B1453" s="5" t="s">
        <v>1327</v>
      </c>
    </row>
    <row r="1454" spans="1:2" x14ac:dyDescent="0.25">
      <c r="A1454" s="5" t="s">
        <v>1328</v>
      </c>
      <c r="B1454" s="5" t="s">
        <v>1328</v>
      </c>
    </row>
    <row r="1455" spans="1:2" x14ac:dyDescent="0.25">
      <c r="A1455" s="5" t="s">
        <v>1329</v>
      </c>
      <c r="B1455" s="5" t="s">
        <v>1329</v>
      </c>
    </row>
    <row r="1456" spans="1:2" x14ac:dyDescent="0.25">
      <c r="A1456" s="5" t="s">
        <v>1330</v>
      </c>
      <c r="B1456" s="5" t="s">
        <v>1330</v>
      </c>
    </row>
    <row r="1457" spans="1:2" x14ac:dyDescent="0.25">
      <c r="A1457" s="5" t="s">
        <v>1330</v>
      </c>
      <c r="B1457" s="5" t="s">
        <v>1330</v>
      </c>
    </row>
    <row r="1458" spans="1:2" x14ac:dyDescent="0.25">
      <c r="A1458" s="5" t="s">
        <v>1331</v>
      </c>
      <c r="B1458" s="5" t="s">
        <v>1331</v>
      </c>
    </row>
    <row r="1459" spans="1:2" x14ac:dyDescent="0.25">
      <c r="A1459" s="5" t="s">
        <v>1332</v>
      </c>
      <c r="B1459" s="5" t="s">
        <v>1332</v>
      </c>
    </row>
    <row r="1460" spans="1:2" x14ac:dyDescent="0.25">
      <c r="A1460" s="5" t="s">
        <v>1333</v>
      </c>
      <c r="B1460" s="5" t="s">
        <v>1333</v>
      </c>
    </row>
    <row r="1461" spans="1:2" x14ac:dyDescent="0.25">
      <c r="A1461" s="5" t="s">
        <v>1334</v>
      </c>
      <c r="B1461" s="5" t="s">
        <v>1334</v>
      </c>
    </row>
    <row r="1462" spans="1:2" x14ac:dyDescent="0.25">
      <c r="A1462" s="5" t="s">
        <v>1335</v>
      </c>
      <c r="B1462" s="5" t="s">
        <v>1335</v>
      </c>
    </row>
    <row r="1463" spans="1:2" x14ac:dyDescent="0.25">
      <c r="A1463" s="5" t="s">
        <v>1336</v>
      </c>
      <c r="B1463" s="5" t="s">
        <v>1336</v>
      </c>
    </row>
    <row r="1464" spans="1:2" x14ac:dyDescent="0.25">
      <c r="A1464" s="5" t="s">
        <v>1337</v>
      </c>
      <c r="B1464" s="5" t="s">
        <v>1337</v>
      </c>
    </row>
    <row r="1465" spans="1:2" x14ac:dyDescent="0.25">
      <c r="A1465" s="5" t="s">
        <v>1338</v>
      </c>
      <c r="B1465" s="5" t="s">
        <v>1338</v>
      </c>
    </row>
    <row r="1466" spans="1:2" x14ac:dyDescent="0.25">
      <c r="A1466" s="5" t="s">
        <v>1339</v>
      </c>
      <c r="B1466" s="5" t="s">
        <v>1339</v>
      </c>
    </row>
    <row r="1467" spans="1:2" x14ac:dyDescent="0.25">
      <c r="A1467" s="5" t="s">
        <v>1340</v>
      </c>
      <c r="B1467" s="5" t="s">
        <v>1340</v>
      </c>
    </row>
    <row r="1468" spans="1:2" x14ac:dyDescent="0.25">
      <c r="A1468" s="5" t="s">
        <v>1341</v>
      </c>
      <c r="B1468" s="5" t="s">
        <v>1341</v>
      </c>
    </row>
    <row r="1469" spans="1:2" x14ac:dyDescent="0.25">
      <c r="A1469" s="5" t="s">
        <v>1342</v>
      </c>
      <c r="B1469" s="5" t="s">
        <v>1342</v>
      </c>
    </row>
    <row r="1470" spans="1:2" x14ac:dyDescent="0.25">
      <c r="A1470" s="5" t="s">
        <v>1343</v>
      </c>
      <c r="B1470" s="5" t="s">
        <v>1343</v>
      </c>
    </row>
    <row r="1471" spans="1:2" x14ac:dyDescent="0.25">
      <c r="A1471" s="5" t="s">
        <v>1344</v>
      </c>
      <c r="B1471" s="5" t="s">
        <v>1344</v>
      </c>
    </row>
    <row r="1472" spans="1:2" x14ac:dyDescent="0.25">
      <c r="A1472" s="5" t="s">
        <v>1345</v>
      </c>
      <c r="B1472" s="5" t="s">
        <v>1345</v>
      </c>
    </row>
    <row r="1473" spans="1:2" x14ac:dyDescent="0.25">
      <c r="A1473" s="5" t="s">
        <v>1346</v>
      </c>
      <c r="B1473" s="5" t="s">
        <v>1346</v>
      </c>
    </row>
    <row r="1474" spans="1:2" x14ac:dyDescent="0.25">
      <c r="A1474" s="5" t="s">
        <v>1347</v>
      </c>
      <c r="B1474" s="5" t="s">
        <v>1347</v>
      </c>
    </row>
    <row r="1475" spans="1:2" x14ac:dyDescent="0.25">
      <c r="A1475" s="5" t="s">
        <v>2751</v>
      </c>
      <c r="B1475" s="5" t="s">
        <v>2751</v>
      </c>
    </row>
    <row r="1476" spans="1:2" x14ac:dyDescent="0.25">
      <c r="A1476" s="5" t="s">
        <v>1348</v>
      </c>
      <c r="B1476" s="5" t="s">
        <v>1348</v>
      </c>
    </row>
    <row r="1477" spans="1:2" x14ac:dyDescent="0.25">
      <c r="A1477" s="5" t="s">
        <v>2752</v>
      </c>
      <c r="B1477" s="5" t="s">
        <v>2752</v>
      </c>
    </row>
    <row r="1478" spans="1:2" x14ac:dyDescent="0.25">
      <c r="A1478" s="5" t="s">
        <v>1349</v>
      </c>
      <c r="B1478" s="5" t="s">
        <v>1349</v>
      </c>
    </row>
    <row r="1479" spans="1:2" x14ac:dyDescent="0.25">
      <c r="A1479" s="5" t="s">
        <v>1349</v>
      </c>
      <c r="B1479" s="5" t="s">
        <v>1349</v>
      </c>
    </row>
    <row r="1480" spans="1:2" x14ac:dyDescent="0.25">
      <c r="A1480" s="5" t="s">
        <v>1350</v>
      </c>
      <c r="B1480" s="5" t="s">
        <v>1350</v>
      </c>
    </row>
    <row r="1481" spans="1:2" x14ac:dyDescent="0.25">
      <c r="A1481" s="5" t="s">
        <v>1351</v>
      </c>
      <c r="B1481" s="5" t="s">
        <v>1351</v>
      </c>
    </row>
    <row r="1482" spans="1:2" x14ac:dyDescent="0.25">
      <c r="A1482" s="5" t="s">
        <v>1352</v>
      </c>
      <c r="B1482" s="5" t="s">
        <v>1352</v>
      </c>
    </row>
    <row r="1483" spans="1:2" x14ac:dyDescent="0.25">
      <c r="A1483" s="5" t="s">
        <v>1353</v>
      </c>
      <c r="B1483" s="5" t="s">
        <v>1353</v>
      </c>
    </row>
    <row r="1484" spans="1:2" x14ac:dyDescent="0.25">
      <c r="A1484" s="5" t="s">
        <v>1354</v>
      </c>
      <c r="B1484" s="5" t="s">
        <v>1354</v>
      </c>
    </row>
    <row r="1485" spans="1:2" x14ac:dyDescent="0.25">
      <c r="A1485" s="5" t="s">
        <v>1355</v>
      </c>
      <c r="B1485" s="5" t="s">
        <v>1355</v>
      </c>
    </row>
    <row r="1486" spans="1:2" x14ac:dyDescent="0.25">
      <c r="A1486" s="5" t="s">
        <v>1356</v>
      </c>
      <c r="B1486" s="5" t="s">
        <v>1356</v>
      </c>
    </row>
    <row r="1487" spans="1:2" x14ac:dyDescent="0.25">
      <c r="A1487" s="5" t="s">
        <v>2753</v>
      </c>
      <c r="B1487" s="5" t="s">
        <v>2753</v>
      </c>
    </row>
    <row r="1488" spans="1:2" x14ac:dyDescent="0.25">
      <c r="A1488" s="5" t="s">
        <v>1357</v>
      </c>
      <c r="B1488" s="5" t="s">
        <v>1357</v>
      </c>
    </row>
    <row r="1489" spans="1:2" x14ac:dyDescent="0.25">
      <c r="A1489" s="5" t="s">
        <v>1358</v>
      </c>
      <c r="B1489" s="5" t="s">
        <v>1358</v>
      </c>
    </row>
    <row r="1490" spans="1:2" x14ac:dyDescent="0.25">
      <c r="A1490" s="5" t="s">
        <v>1358</v>
      </c>
      <c r="B1490" s="5" t="s">
        <v>1358</v>
      </c>
    </row>
    <row r="1491" spans="1:2" x14ac:dyDescent="0.25">
      <c r="A1491" s="5" t="s">
        <v>1359</v>
      </c>
      <c r="B1491" s="5" t="s">
        <v>1359</v>
      </c>
    </row>
    <row r="1492" spans="1:2" x14ac:dyDescent="0.25">
      <c r="A1492" s="5" t="s">
        <v>1360</v>
      </c>
      <c r="B1492" s="5" t="s">
        <v>1360</v>
      </c>
    </row>
    <row r="1493" spans="1:2" x14ac:dyDescent="0.25">
      <c r="A1493" s="5" t="s">
        <v>1361</v>
      </c>
      <c r="B1493" s="5" t="s">
        <v>1361</v>
      </c>
    </row>
    <row r="1494" spans="1:2" x14ac:dyDescent="0.25">
      <c r="A1494" s="5" t="s">
        <v>1362</v>
      </c>
      <c r="B1494" s="5" t="s">
        <v>1362</v>
      </c>
    </row>
    <row r="1495" spans="1:2" x14ac:dyDescent="0.25">
      <c r="A1495" s="5" t="s">
        <v>1363</v>
      </c>
      <c r="B1495" s="5" t="s">
        <v>1363</v>
      </c>
    </row>
    <row r="1496" spans="1:2" x14ac:dyDescent="0.25">
      <c r="A1496" s="5" t="s">
        <v>1364</v>
      </c>
      <c r="B1496" s="5" t="s">
        <v>1364</v>
      </c>
    </row>
    <row r="1497" spans="1:2" x14ac:dyDescent="0.25">
      <c r="A1497" s="5" t="s">
        <v>1365</v>
      </c>
      <c r="B1497" s="5" t="s">
        <v>1365</v>
      </c>
    </row>
    <row r="1498" spans="1:2" x14ac:dyDescent="0.25">
      <c r="A1498" s="5" t="s">
        <v>1366</v>
      </c>
      <c r="B1498" s="5" t="s">
        <v>1366</v>
      </c>
    </row>
    <row r="1499" spans="1:2" x14ac:dyDescent="0.25">
      <c r="A1499" s="5" t="s">
        <v>1367</v>
      </c>
      <c r="B1499" s="5" t="s">
        <v>1367</v>
      </c>
    </row>
    <row r="1500" spans="1:2" x14ac:dyDescent="0.25">
      <c r="A1500" s="5" t="s">
        <v>1368</v>
      </c>
      <c r="B1500" s="5" t="s">
        <v>1368</v>
      </c>
    </row>
    <row r="1501" spans="1:2" x14ac:dyDescent="0.25">
      <c r="A1501" s="5" t="s">
        <v>1369</v>
      </c>
      <c r="B1501" s="5" t="s">
        <v>1369</v>
      </c>
    </row>
    <row r="1502" spans="1:2" x14ac:dyDescent="0.25">
      <c r="A1502" s="5" t="s">
        <v>1370</v>
      </c>
      <c r="B1502" s="5" t="s">
        <v>1370</v>
      </c>
    </row>
    <row r="1503" spans="1:2" x14ac:dyDescent="0.25">
      <c r="A1503" s="5" t="s">
        <v>2754</v>
      </c>
      <c r="B1503" s="5" t="s">
        <v>2754</v>
      </c>
    </row>
    <row r="1504" spans="1:2" x14ac:dyDescent="0.25">
      <c r="A1504" s="5" t="s">
        <v>1371</v>
      </c>
      <c r="B1504" s="5" t="s">
        <v>1371</v>
      </c>
    </row>
    <row r="1505" spans="1:2" x14ac:dyDescent="0.25">
      <c r="A1505" s="5" t="s">
        <v>1372</v>
      </c>
      <c r="B1505" s="5" t="s">
        <v>1372</v>
      </c>
    </row>
    <row r="1506" spans="1:2" x14ac:dyDescent="0.25">
      <c r="A1506" s="5" t="s">
        <v>1373</v>
      </c>
      <c r="B1506" s="5" t="s">
        <v>1373</v>
      </c>
    </row>
    <row r="1507" spans="1:2" x14ac:dyDescent="0.25">
      <c r="A1507" s="5" t="s">
        <v>1374</v>
      </c>
      <c r="B1507" s="5" t="s">
        <v>1374</v>
      </c>
    </row>
    <row r="1508" spans="1:2" x14ac:dyDescent="0.25">
      <c r="A1508" s="5" t="s">
        <v>2755</v>
      </c>
      <c r="B1508" s="5" t="s">
        <v>2755</v>
      </c>
    </row>
    <row r="1509" spans="1:2" x14ac:dyDescent="0.25">
      <c r="A1509" s="5" t="s">
        <v>2756</v>
      </c>
      <c r="B1509" s="5" t="s">
        <v>2756</v>
      </c>
    </row>
    <row r="1510" spans="1:2" x14ac:dyDescent="0.25">
      <c r="A1510" s="5" t="s">
        <v>1375</v>
      </c>
      <c r="B1510" s="5" t="s">
        <v>1375</v>
      </c>
    </row>
    <row r="1511" spans="1:2" x14ac:dyDescent="0.25">
      <c r="A1511" s="5" t="s">
        <v>1376</v>
      </c>
      <c r="B1511" s="5" t="s">
        <v>1376</v>
      </c>
    </row>
    <row r="1512" spans="1:2" x14ac:dyDescent="0.25">
      <c r="A1512" s="5" t="s">
        <v>1377</v>
      </c>
      <c r="B1512" s="5" t="s">
        <v>1377</v>
      </c>
    </row>
    <row r="1513" spans="1:2" x14ac:dyDescent="0.25">
      <c r="A1513" s="5" t="s">
        <v>1378</v>
      </c>
      <c r="B1513" s="5" t="s">
        <v>1378</v>
      </c>
    </row>
    <row r="1514" spans="1:2" x14ac:dyDescent="0.25">
      <c r="A1514" s="5" t="s">
        <v>1379</v>
      </c>
      <c r="B1514" s="5" t="s">
        <v>1379</v>
      </c>
    </row>
    <row r="1515" spans="1:2" x14ac:dyDescent="0.25">
      <c r="A1515" s="5" t="s">
        <v>1380</v>
      </c>
      <c r="B1515" s="5" t="s">
        <v>1380</v>
      </c>
    </row>
    <row r="1516" spans="1:2" x14ac:dyDescent="0.25">
      <c r="A1516" s="5" t="s">
        <v>1381</v>
      </c>
      <c r="B1516" s="5" t="s">
        <v>1381</v>
      </c>
    </row>
    <row r="1517" spans="1:2" ht="30" x14ac:dyDescent="0.25">
      <c r="A1517" s="5" t="s">
        <v>1382</v>
      </c>
      <c r="B1517" s="5" t="s">
        <v>1382</v>
      </c>
    </row>
    <row r="1518" spans="1:2" x14ac:dyDescent="0.25">
      <c r="A1518" s="5" t="s">
        <v>1383</v>
      </c>
      <c r="B1518" s="5" t="s">
        <v>1383</v>
      </c>
    </row>
    <row r="1519" spans="1:2" x14ac:dyDescent="0.25">
      <c r="A1519" s="5" t="s">
        <v>1384</v>
      </c>
      <c r="B1519" s="5" t="s">
        <v>1384</v>
      </c>
    </row>
    <row r="1520" spans="1:2" x14ac:dyDescent="0.25">
      <c r="A1520" s="5" t="s">
        <v>1385</v>
      </c>
      <c r="B1520" s="5" t="s">
        <v>1385</v>
      </c>
    </row>
    <row r="1521" spans="1:2" x14ac:dyDescent="0.25">
      <c r="A1521" s="5" t="s">
        <v>1386</v>
      </c>
      <c r="B1521" s="5" t="s">
        <v>1386</v>
      </c>
    </row>
    <row r="1522" spans="1:2" x14ac:dyDescent="0.25">
      <c r="A1522" s="5" t="s">
        <v>1387</v>
      </c>
      <c r="B1522" s="5" t="s">
        <v>1387</v>
      </c>
    </row>
    <row r="1523" spans="1:2" x14ac:dyDescent="0.25">
      <c r="A1523" s="5" t="s">
        <v>1388</v>
      </c>
      <c r="B1523" s="5" t="s">
        <v>1388</v>
      </c>
    </row>
    <row r="1524" spans="1:2" x14ac:dyDescent="0.25">
      <c r="A1524" s="5" t="s">
        <v>1389</v>
      </c>
      <c r="B1524" s="5" t="s">
        <v>1389</v>
      </c>
    </row>
    <row r="1525" spans="1:2" x14ac:dyDescent="0.25">
      <c r="A1525" s="5" t="s">
        <v>1390</v>
      </c>
      <c r="B1525" s="5" t="s">
        <v>1390</v>
      </c>
    </row>
    <row r="1526" spans="1:2" x14ac:dyDescent="0.25">
      <c r="A1526" s="5" t="s">
        <v>1391</v>
      </c>
      <c r="B1526" s="5" t="s">
        <v>1391</v>
      </c>
    </row>
    <row r="1527" spans="1:2" x14ac:dyDescent="0.25">
      <c r="A1527" s="5" t="s">
        <v>1392</v>
      </c>
      <c r="B1527" s="5" t="s">
        <v>1392</v>
      </c>
    </row>
    <row r="1528" spans="1:2" x14ac:dyDescent="0.25">
      <c r="A1528" s="5" t="s">
        <v>1393</v>
      </c>
      <c r="B1528" s="5" t="s">
        <v>1393</v>
      </c>
    </row>
    <row r="1529" spans="1:2" x14ac:dyDescent="0.25">
      <c r="A1529" s="5" t="s">
        <v>1394</v>
      </c>
      <c r="B1529" s="5" t="s">
        <v>1394</v>
      </c>
    </row>
    <row r="1530" spans="1:2" x14ac:dyDescent="0.25">
      <c r="A1530" s="5" t="s">
        <v>1395</v>
      </c>
      <c r="B1530" s="5" t="s">
        <v>1396</v>
      </c>
    </row>
    <row r="1531" spans="1:2" x14ac:dyDescent="0.25">
      <c r="A1531" s="5" t="s">
        <v>1397</v>
      </c>
      <c r="B1531" s="5" t="s">
        <v>1396</v>
      </c>
    </row>
    <row r="1532" spans="1:2" x14ac:dyDescent="0.25">
      <c r="A1532" s="5" t="s">
        <v>1398</v>
      </c>
      <c r="B1532" s="5" t="s">
        <v>1396</v>
      </c>
    </row>
    <row r="1533" spans="1:2" x14ac:dyDescent="0.25">
      <c r="A1533" s="5" t="s">
        <v>1399</v>
      </c>
      <c r="B1533" s="5" t="s">
        <v>1396</v>
      </c>
    </row>
    <row r="1534" spans="1:2" x14ac:dyDescent="0.25">
      <c r="A1534" s="5" t="s">
        <v>1400</v>
      </c>
      <c r="B1534" s="5" t="s">
        <v>1400</v>
      </c>
    </row>
    <row r="1535" spans="1:2" x14ac:dyDescent="0.25">
      <c r="A1535" s="5" t="s">
        <v>1401</v>
      </c>
      <c r="B1535" s="5" t="s">
        <v>1401</v>
      </c>
    </row>
    <row r="1536" spans="1:2" x14ac:dyDescent="0.25">
      <c r="A1536" s="5" t="s">
        <v>1402</v>
      </c>
      <c r="B1536" s="5" t="s">
        <v>1402</v>
      </c>
    </row>
    <row r="1537" spans="1:2" x14ac:dyDescent="0.25">
      <c r="A1537" s="5" t="s">
        <v>1403</v>
      </c>
      <c r="B1537" s="5" t="s">
        <v>1403</v>
      </c>
    </row>
    <row r="1538" spans="1:2" x14ac:dyDescent="0.25">
      <c r="A1538" s="5" t="s">
        <v>1404</v>
      </c>
      <c r="B1538" s="5" t="s">
        <v>1404</v>
      </c>
    </row>
    <row r="1539" spans="1:2" x14ac:dyDescent="0.25">
      <c r="A1539" s="5" t="s">
        <v>1405</v>
      </c>
      <c r="B1539" s="5" t="s">
        <v>1405</v>
      </c>
    </row>
    <row r="1540" spans="1:2" x14ac:dyDescent="0.25">
      <c r="A1540" s="5" t="s">
        <v>1406</v>
      </c>
      <c r="B1540" s="5" t="s">
        <v>1406</v>
      </c>
    </row>
    <row r="1541" spans="1:2" x14ac:dyDescent="0.25">
      <c r="A1541" s="5" t="s">
        <v>1407</v>
      </c>
      <c r="B1541" s="5" t="s">
        <v>1407</v>
      </c>
    </row>
    <row r="1542" spans="1:2" x14ac:dyDescent="0.25">
      <c r="A1542" s="5" t="s">
        <v>1408</v>
      </c>
      <c r="B1542" s="5" t="s">
        <v>1408</v>
      </c>
    </row>
    <row r="1543" spans="1:2" x14ac:dyDescent="0.25">
      <c r="A1543" s="5" t="s">
        <v>1409</v>
      </c>
      <c r="B1543" s="5" t="s">
        <v>1409</v>
      </c>
    </row>
    <row r="1544" spans="1:2" x14ac:dyDescent="0.25">
      <c r="A1544" s="5" t="s">
        <v>2757</v>
      </c>
      <c r="B1544" s="5" t="s">
        <v>2757</v>
      </c>
    </row>
    <row r="1545" spans="1:2" x14ac:dyDescent="0.25">
      <c r="A1545" s="5" t="s">
        <v>1410</v>
      </c>
      <c r="B1545" s="5" t="s">
        <v>1410</v>
      </c>
    </row>
    <row r="1546" spans="1:2" x14ac:dyDescent="0.25">
      <c r="A1546" s="5" t="s">
        <v>2758</v>
      </c>
      <c r="B1546" s="5" t="s">
        <v>2758</v>
      </c>
    </row>
    <row r="1547" spans="1:2" x14ac:dyDescent="0.25">
      <c r="A1547" s="5" t="s">
        <v>1411</v>
      </c>
      <c r="B1547" s="5" t="s">
        <v>1411</v>
      </c>
    </row>
    <row r="1548" spans="1:2" x14ac:dyDescent="0.25">
      <c r="A1548" s="5" t="s">
        <v>1412</v>
      </c>
      <c r="B1548" s="5" t="s">
        <v>1412</v>
      </c>
    </row>
    <row r="1549" spans="1:2" x14ac:dyDescent="0.25">
      <c r="A1549" s="5" t="s">
        <v>2759</v>
      </c>
      <c r="B1549" s="5" t="s">
        <v>2759</v>
      </c>
    </row>
    <row r="1550" spans="1:2" x14ac:dyDescent="0.25">
      <c r="A1550" s="5" t="s">
        <v>1413</v>
      </c>
      <c r="B1550" s="5" t="s">
        <v>1413</v>
      </c>
    </row>
    <row r="1551" spans="1:2" x14ac:dyDescent="0.25">
      <c r="A1551" s="5" t="s">
        <v>1413</v>
      </c>
      <c r="B1551" s="5" t="s">
        <v>1413</v>
      </c>
    </row>
    <row r="1552" spans="1:2" x14ac:dyDescent="0.25">
      <c r="A1552" s="5" t="s">
        <v>1414</v>
      </c>
      <c r="B1552" s="5" t="s">
        <v>1414</v>
      </c>
    </row>
    <row r="1553" spans="1:2" x14ac:dyDescent="0.25">
      <c r="A1553" s="5" t="s">
        <v>1415</v>
      </c>
      <c r="B1553" s="5" t="s">
        <v>1415</v>
      </c>
    </row>
    <row r="1554" spans="1:2" x14ac:dyDescent="0.25">
      <c r="A1554" s="5" t="s">
        <v>1416</v>
      </c>
      <c r="B1554" s="5" t="s">
        <v>1416</v>
      </c>
    </row>
    <row r="1555" spans="1:2" x14ac:dyDescent="0.25">
      <c r="A1555" s="5" t="s">
        <v>1417</v>
      </c>
      <c r="B1555" s="5" t="s">
        <v>1417</v>
      </c>
    </row>
    <row r="1556" spans="1:2" x14ac:dyDescent="0.25">
      <c r="A1556" s="5" t="s">
        <v>1418</v>
      </c>
      <c r="B1556" s="5" t="s">
        <v>1418</v>
      </c>
    </row>
    <row r="1557" spans="1:2" x14ac:dyDescent="0.25">
      <c r="A1557" s="5" t="s">
        <v>1419</v>
      </c>
      <c r="B1557" s="5" t="s">
        <v>1419</v>
      </c>
    </row>
    <row r="1558" spans="1:2" x14ac:dyDescent="0.25">
      <c r="A1558" s="5" t="s">
        <v>1420</v>
      </c>
      <c r="B1558" s="5" t="s">
        <v>1420</v>
      </c>
    </row>
    <row r="1559" spans="1:2" x14ac:dyDescent="0.25">
      <c r="A1559" s="5" t="s">
        <v>1421</v>
      </c>
      <c r="B1559" s="5" t="s">
        <v>1421</v>
      </c>
    </row>
    <row r="1560" spans="1:2" x14ac:dyDescent="0.25">
      <c r="A1560" s="5" t="s">
        <v>1422</v>
      </c>
      <c r="B1560" s="5" t="s">
        <v>1422</v>
      </c>
    </row>
    <row r="1561" spans="1:2" x14ac:dyDescent="0.25">
      <c r="A1561" s="5" t="s">
        <v>2760</v>
      </c>
      <c r="B1561" s="5" t="s">
        <v>2760</v>
      </c>
    </row>
    <row r="1562" spans="1:2" x14ac:dyDescent="0.25">
      <c r="A1562" s="5" t="s">
        <v>1423</v>
      </c>
      <c r="B1562" s="5" t="s">
        <v>1423</v>
      </c>
    </row>
    <row r="1563" spans="1:2" x14ac:dyDescent="0.25">
      <c r="A1563" s="5" t="s">
        <v>1424</v>
      </c>
      <c r="B1563" s="5" t="s">
        <v>1424</v>
      </c>
    </row>
    <row r="1564" spans="1:2" x14ac:dyDescent="0.25">
      <c r="A1564" s="5" t="s">
        <v>1425</v>
      </c>
      <c r="B1564" s="5" t="s">
        <v>1425</v>
      </c>
    </row>
    <row r="1565" spans="1:2" x14ac:dyDescent="0.25">
      <c r="A1565" s="5" t="s">
        <v>1426</v>
      </c>
      <c r="B1565" s="5" t="s">
        <v>1426</v>
      </c>
    </row>
    <row r="1566" spans="1:2" x14ac:dyDescent="0.25">
      <c r="A1566" s="5" t="s">
        <v>1427</v>
      </c>
      <c r="B1566" s="5" t="s">
        <v>1427</v>
      </c>
    </row>
    <row r="1567" spans="1:2" x14ac:dyDescent="0.25">
      <c r="A1567" s="5" t="s">
        <v>1427</v>
      </c>
      <c r="B1567" s="5" t="s">
        <v>1427</v>
      </c>
    </row>
    <row r="1568" spans="1:2" x14ac:dyDescent="0.25">
      <c r="A1568" s="5" t="s">
        <v>1428</v>
      </c>
      <c r="B1568" s="5" t="s">
        <v>2535</v>
      </c>
    </row>
    <row r="1569" spans="1:2" x14ac:dyDescent="0.25">
      <c r="A1569" s="5" t="s">
        <v>1429</v>
      </c>
      <c r="B1569" s="5" t="s">
        <v>1429</v>
      </c>
    </row>
    <row r="1570" spans="1:2" x14ac:dyDescent="0.25">
      <c r="A1570" s="5" t="s">
        <v>2761</v>
      </c>
      <c r="B1570" s="5" t="s">
        <v>2761</v>
      </c>
    </row>
    <row r="1571" spans="1:2" x14ac:dyDescent="0.25">
      <c r="A1571" s="5" t="s">
        <v>1430</v>
      </c>
      <c r="B1571" s="5" t="s">
        <v>1430</v>
      </c>
    </row>
    <row r="1572" spans="1:2" x14ac:dyDescent="0.25">
      <c r="A1572" s="5" t="s">
        <v>1431</v>
      </c>
      <c r="B1572" s="5" t="s">
        <v>1431</v>
      </c>
    </row>
    <row r="1573" spans="1:2" x14ac:dyDescent="0.25">
      <c r="A1573" s="5" t="s">
        <v>1432</v>
      </c>
      <c r="B1573" s="5" t="s">
        <v>1432</v>
      </c>
    </row>
    <row r="1574" spans="1:2" x14ac:dyDescent="0.25">
      <c r="A1574" s="5" t="s">
        <v>1433</v>
      </c>
      <c r="B1574" s="5" t="s">
        <v>1433</v>
      </c>
    </row>
    <row r="1575" spans="1:2" x14ac:dyDescent="0.25">
      <c r="A1575" s="5" t="s">
        <v>1434</v>
      </c>
      <c r="B1575" s="5" t="s">
        <v>1434</v>
      </c>
    </row>
    <row r="1576" spans="1:2" x14ac:dyDescent="0.25">
      <c r="A1576" s="5" t="s">
        <v>1435</v>
      </c>
      <c r="B1576" s="5" t="s">
        <v>1435</v>
      </c>
    </row>
    <row r="1577" spans="1:2" x14ac:dyDescent="0.25">
      <c r="A1577" s="5" t="s">
        <v>1436</v>
      </c>
      <c r="B1577" s="5" t="s">
        <v>1436</v>
      </c>
    </row>
    <row r="1578" spans="1:2" x14ac:dyDescent="0.25">
      <c r="A1578" s="5" t="s">
        <v>2762</v>
      </c>
      <c r="B1578" s="5" t="s">
        <v>2762</v>
      </c>
    </row>
    <row r="1579" spans="1:2" x14ac:dyDescent="0.25">
      <c r="A1579" s="5" t="s">
        <v>1437</v>
      </c>
      <c r="B1579" s="5" t="s">
        <v>1437</v>
      </c>
    </row>
    <row r="1580" spans="1:2" x14ac:dyDescent="0.25">
      <c r="A1580" s="5" t="s">
        <v>1438</v>
      </c>
      <c r="B1580" s="5" t="s">
        <v>1438</v>
      </c>
    </row>
    <row r="1581" spans="1:2" x14ac:dyDescent="0.25">
      <c r="A1581" s="5" t="s">
        <v>2763</v>
      </c>
      <c r="B1581" s="5" t="s">
        <v>2763</v>
      </c>
    </row>
    <row r="1582" spans="1:2" x14ac:dyDescent="0.25">
      <c r="A1582" s="5" t="s">
        <v>1439</v>
      </c>
      <c r="B1582" s="5" t="s">
        <v>1439</v>
      </c>
    </row>
    <row r="1583" spans="1:2" x14ac:dyDescent="0.25">
      <c r="A1583" s="5" t="s">
        <v>1440</v>
      </c>
      <c r="B1583" s="5" t="s">
        <v>1440</v>
      </c>
    </row>
    <row r="1584" spans="1:2" x14ac:dyDescent="0.25">
      <c r="A1584" s="5" t="s">
        <v>1441</v>
      </c>
      <c r="B1584" s="5" t="s">
        <v>1441</v>
      </c>
    </row>
    <row r="1585" spans="1:2" x14ac:dyDescent="0.25">
      <c r="A1585" s="5" t="s">
        <v>1442</v>
      </c>
      <c r="B1585" s="5" t="s">
        <v>1442</v>
      </c>
    </row>
    <row r="1586" spans="1:2" x14ac:dyDescent="0.25">
      <c r="A1586" s="5" t="s">
        <v>1443</v>
      </c>
      <c r="B1586" s="5" t="s">
        <v>1443</v>
      </c>
    </row>
    <row r="1587" spans="1:2" x14ac:dyDescent="0.25">
      <c r="A1587" s="5" t="s">
        <v>1444</v>
      </c>
      <c r="B1587" s="5" t="s">
        <v>1444</v>
      </c>
    </row>
    <row r="1588" spans="1:2" x14ac:dyDescent="0.25">
      <c r="A1588" s="5" t="s">
        <v>1445</v>
      </c>
      <c r="B1588" s="5" t="s">
        <v>1445</v>
      </c>
    </row>
    <row r="1589" spans="1:2" x14ac:dyDescent="0.25">
      <c r="A1589" s="5" t="s">
        <v>1446</v>
      </c>
      <c r="B1589" s="5" t="s">
        <v>1446</v>
      </c>
    </row>
    <row r="1590" spans="1:2" x14ac:dyDescent="0.25">
      <c r="A1590" s="5" t="s">
        <v>1447</v>
      </c>
      <c r="B1590" s="5" t="s">
        <v>1447</v>
      </c>
    </row>
    <row r="1591" spans="1:2" x14ac:dyDescent="0.25">
      <c r="A1591" s="5" t="s">
        <v>1448</v>
      </c>
      <c r="B1591" s="5" t="s">
        <v>1448</v>
      </c>
    </row>
    <row r="1592" spans="1:2" x14ac:dyDescent="0.25">
      <c r="A1592" s="5" t="s">
        <v>1449</v>
      </c>
      <c r="B1592" s="5" t="s">
        <v>1449</v>
      </c>
    </row>
    <row r="1593" spans="1:2" x14ac:dyDescent="0.25">
      <c r="A1593" s="5" t="s">
        <v>1450</v>
      </c>
      <c r="B1593" s="5" t="s">
        <v>1450</v>
      </c>
    </row>
    <row r="1594" spans="1:2" ht="30" x14ac:dyDescent="0.25">
      <c r="A1594" s="5" t="s">
        <v>1451</v>
      </c>
      <c r="B1594" s="5" t="s">
        <v>1451</v>
      </c>
    </row>
    <row r="1595" spans="1:2" x14ac:dyDescent="0.25">
      <c r="A1595" s="5" t="s">
        <v>1452</v>
      </c>
      <c r="B1595" s="5" t="s">
        <v>1452</v>
      </c>
    </row>
    <row r="1596" spans="1:2" x14ac:dyDescent="0.25">
      <c r="A1596" s="5" t="s">
        <v>1453</v>
      </c>
      <c r="B1596" s="5" t="s">
        <v>1453</v>
      </c>
    </row>
    <row r="1597" spans="1:2" x14ac:dyDescent="0.25">
      <c r="A1597" s="5" t="s">
        <v>1454</v>
      </c>
      <c r="B1597" s="5" t="s">
        <v>1454</v>
      </c>
    </row>
    <row r="1598" spans="1:2" x14ac:dyDescent="0.25">
      <c r="A1598" s="5" t="s">
        <v>1455</v>
      </c>
      <c r="B1598" s="5" t="s">
        <v>1455</v>
      </c>
    </row>
    <row r="1599" spans="1:2" x14ac:dyDescent="0.25">
      <c r="A1599" s="5" t="s">
        <v>1456</v>
      </c>
      <c r="B1599" s="5" t="s">
        <v>1456</v>
      </c>
    </row>
    <row r="1600" spans="1:2" x14ac:dyDescent="0.25">
      <c r="A1600" s="5" t="s">
        <v>2764</v>
      </c>
      <c r="B1600" s="5" t="s">
        <v>2764</v>
      </c>
    </row>
    <row r="1601" spans="1:2" x14ac:dyDescent="0.25">
      <c r="A1601" s="5" t="s">
        <v>1457</v>
      </c>
      <c r="B1601" s="5" t="s">
        <v>1457</v>
      </c>
    </row>
    <row r="1602" spans="1:2" x14ac:dyDescent="0.25">
      <c r="A1602" s="5" t="s">
        <v>1458</v>
      </c>
      <c r="B1602" s="5" t="s">
        <v>1458</v>
      </c>
    </row>
    <row r="1603" spans="1:2" x14ac:dyDescent="0.25">
      <c r="A1603" s="5" t="s">
        <v>1459</v>
      </c>
      <c r="B1603" s="5" t="s">
        <v>1459</v>
      </c>
    </row>
    <row r="1604" spans="1:2" x14ac:dyDescent="0.25">
      <c r="A1604" s="5" t="s">
        <v>1460</v>
      </c>
      <c r="B1604" s="5" t="s">
        <v>1460</v>
      </c>
    </row>
    <row r="1605" spans="1:2" x14ac:dyDescent="0.25">
      <c r="A1605" s="5" t="s">
        <v>1461</v>
      </c>
      <c r="B1605" s="5" t="s">
        <v>1461</v>
      </c>
    </row>
    <row r="1606" spans="1:2" x14ac:dyDescent="0.25">
      <c r="A1606" s="5" t="s">
        <v>1462</v>
      </c>
      <c r="B1606" s="5" t="s">
        <v>1462</v>
      </c>
    </row>
    <row r="1607" spans="1:2" x14ac:dyDescent="0.25">
      <c r="A1607" s="5" t="s">
        <v>1463</v>
      </c>
      <c r="B1607" s="5" t="s">
        <v>1463</v>
      </c>
    </row>
    <row r="1608" spans="1:2" x14ac:dyDescent="0.25">
      <c r="A1608" s="5" t="s">
        <v>1464</v>
      </c>
      <c r="B1608" s="5" t="s">
        <v>1464</v>
      </c>
    </row>
    <row r="1609" spans="1:2" x14ac:dyDescent="0.25">
      <c r="A1609" s="5" t="s">
        <v>1465</v>
      </c>
      <c r="B1609" s="5" t="s">
        <v>1465</v>
      </c>
    </row>
    <row r="1610" spans="1:2" x14ac:dyDescent="0.25">
      <c r="A1610" s="5" t="s">
        <v>1466</v>
      </c>
      <c r="B1610" s="5" t="s">
        <v>1466</v>
      </c>
    </row>
    <row r="1611" spans="1:2" x14ac:dyDescent="0.25">
      <c r="A1611" s="5" t="s">
        <v>1467</v>
      </c>
      <c r="B1611" s="5" t="s">
        <v>1467</v>
      </c>
    </row>
    <row r="1612" spans="1:2" x14ac:dyDescent="0.25">
      <c r="A1612" s="5" t="s">
        <v>1468</v>
      </c>
      <c r="B1612" s="5" t="s">
        <v>1468</v>
      </c>
    </row>
    <row r="1613" spans="1:2" x14ac:dyDescent="0.25">
      <c r="A1613" s="5" t="s">
        <v>1469</v>
      </c>
      <c r="B1613" s="5" t="s">
        <v>1469</v>
      </c>
    </row>
    <row r="1614" spans="1:2" x14ac:dyDescent="0.25">
      <c r="A1614" s="5" t="s">
        <v>1470</v>
      </c>
      <c r="B1614" s="5" t="s">
        <v>1470</v>
      </c>
    </row>
    <row r="1615" spans="1:2" x14ac:dyDescent="0.25">
      <c r="A1615" s="5" t="s">
        <v>1471</v>
      </c>
      <c r="B1615" s="5" t="s">
        <v>1471</v>
      </c>
    </row>
    <row r="1616" spans="1:2" x14ac:dyDescent="0.25">
      <c r="A1616" s="5" t="s">
        <v>2808</v>
      </c>
      <c r="B1616" s="5" t="s">
        <v>2808</v>
      </c>
    </row>
    <row r="1617" spans="1:2" x14ac:dyDescent="0.25">
      <c r="A1617" s="5" t="s">
        <v>1472</v>
      </c>
      <c r="B1617" s="5" t="s">
        <v>1472</v>
      </c>
    </row>
    <row r="1618" spans="1:2" x14ac:dyDescent="0.25">
      <c r="A1618" s="5" t="s">
        <v>1473</v>
      </c>
      <c r="B1618" s="5" t="s">
        <v>1473</v>
      </c>
    </row>
    <row r="1619" spans="1:2" x14ac:dyDescent="0.25">
      <c r="A1619" s="5" t="s">
        <v>1474</v>
      </c>
      <c r="B1619" s="5" t="s">
        <v>1474</v>
      </c>
    </row>
    <row r="1620" spans="1:2" x14ac:dyDescent="0.25">
      <c r="A1620" s="5" t="s">
        <v>1475</v>
      </c>
      <c r="B1620" s="5" t="s">
        <v>1475</v>
      </c>
    </row>
    <row r="1621" spans="1:2" ht="30" x14ac:dyDescent="0.25">
      <c r="A1621" s="5" t="s">
        <v>1476</v>
      </c>
      <c r="B1621" s="5" t="s">
        <v>1476</v>
      </c>
    </row>
    <row r="1622" spans="1:2" x14ac:dyDescent="0.25">
      <c r="A1622" s="5" t="s">
        <v>1477</v>
      </c>
      <c r="B1622" s="5" t="s">
        <v>1477</v>
      </c>
    </row>
    <row r="1623" spans="1:2" x14ac:dyDescent="0.25">
      <c r="A1623" s="5" t="s">
        <v>1478</v>
      </c>
      <c r="B1623" s="5" t="s">
        <v>1478</v>
      </c>
    </row>
    <row r="1624" spans="1:2" x14ac:dyDescent="0.25">
      <c r="A1624" s="5" t="s">
        <v>1479</v>
      </c>
      <c r="B1624" s="5" t="s">
        <v>1479</v>
      </c>
    </row>
    <row r="1625" spans="1:2" x14ac:dyDescent="0.25">
      <c r="A1625" s="5" t="s">
        <v>1480</v>
      </c>
      <c r="B1625" s="5" t="s">
        <v>1480</v>
      </c>
    </row>
    <row r="1626" spans="1:2" x14ac:dyDescent="0.25">
      <c r="A1626" s="5" t="s">
        <v>1481</v>
      </c>
      <c r="B1626" s="5" t="s">
        <v>1481</v>
      </c>
    </row>
    <row r="1627" spans="1:2" x14ac:dyDescent="0.25">
      <c r="A1627" s="5" t="s">
        <v>1482</v>
      </c>
      <c r="B1627" s="5" t="s">
        <v>1482</v>
      </c>
    </row>
    <row r="1628" spans="1:2" x14ac:dyDescent="0.25">
      <c r="A1628" s="5" t="s">
        <v>1483</v>
      </c>
      <c r="B1628" s="5" t="s">
        <v>1483</v>
      </c>
    </row>
    <row r="1629" spans="1:2" x14ac:dyDescent="0.25">
      <c r="A1629" s="5" t="s">
        <v>1484</v>
      </c>
      <c r="B1629" s="5" t="s">
        <v>1484</v>
      </c>
    </row>
    <row r="1630" spans="1:2" x14ac:dyDescent="0.25">
      <c r="A1630" s="5" t="s">
        <v>1485</v>
      </c>
      <c r="B1630" s="5" t="s">
        <v>1485</v>
      </c>
    </row>
    <row r="1631" spans="1:2" x14ac:dyDescent="0.25">
      <c r="A1631" s="5" t="s">
        <v>2765</v>
      </c>
      <c r="B1631" s="5" t="s">
        <v>2765</v>
      </c>
    </row>
    <row r="1632" spans="1:2" x14ac:dyDescent="0.25">
      <c r="A1632" s="5" t="s">
        <v>1486</v>
      </c>
      <c r="B1632" s="5" t="s">
        <v>1486</v>
      </c>
    </row>
    <row r="1633" spans="1:2" x14ac:dyDescent="0.25">
      <c r="A1633" s="5" t="s">
        <v>1487</v>
      </c>
      <c r="B1633" s="5" t="s">
        <v>1487</v>
      </c>
    </row>
    <row r="1634" spans="1:2" x14ac:dyDescent="0.25">
      <c r="A1634" s="5" t="s">
        <v>1488</v>
      </c>
      <c r="B1634" s="5" t="s">
        <v>1488</v>
      </c>
    </row>
    <row r="1635" spans="1:2" x14ac:dyDescent="0.25">
      <c r="A1635" s="5" t="s">
        <v>1489</v>
      </c>
      <c r="B1635" s="5" t="s">
        <v>1489</v>
      </c>
    </row>
    <row r="1636" spans="1:2" x14ac:dyDescent="0.25">
      <c r="A1636" s="5" t="s">
        <v>1490</v>
      </c>
      <c r="B1636" s="5" t="s">
        <v>1490</v>
      </c>
    </row>
    <row r="1637" spans="1:2" x14ac:dyDescent="0.25">
      <c r="A1637" s="5" t="s">
        <v>2766</v>
      </c>
      <c r="B1637" s="5" t="s">
        <v>2766</v>
      </c>
    </row>
    <row r="1638" spans="1:2" x14ac:dyDescent="0.25">
      <c r="A1638" s="5" t="s">
        <v>1491</v>
      </c>
      <c r="B1638" s="5" t="s">
        <v>1492</v>
      </c>
    </row>
    <row r="1639" spans="1:2" x14ac:dyDescent="0.25">
      <c r="A1639" s="5" t="s">
        <v>1493</v>
      </c>
      <c r="B1639" s="5" t="e">
        <v>#N/A</v>
      </c>
    </row>
    <row r="1640" spans="1:2" x14ac:dyDescent="0.25">
      <c r="A1640" s="5" t="s">
        <v>1494</v>
      </c>
      <c r="B1640" s="5" t="s">
        <v>1494</v>
      </c>
    </row>
    <row r="1641" spans="1:2" x14ac:dyDescent="0.25">
      <c r="A1641" s="5" t="s">
        <v>1495</v>
      </c>
      <c r="B1641" s="5" t="s">
        <v>1495</v>
      </c>
    </row>
    <row r="1642" spans="1:2" x14ac:dyDescent="0.25">
      <c r="A1642" s="5" t="s">
        <v>1496</v>
      </c>
      <c r="B1642" s="5" t="s">
        <v>1496</v>
      </c>
    </row>
    <row r="1643" spans="1:2" x14ac:dyDescent="0.25">
      <c r="A1643" s="5" t="s">
        <v>1497</v>
      </c>
      <c r="B1643" s="5" t="s">
        <v>1497</v>
      </c>
    </row>
    <row r="1644" spans="1:2" x14ac:dyDescent="0.25">
      <c r="A1644" s="5" t="s">
        <v>1498</v>
      </c>
      <c r="B1644" s="5" t="s">
        <v>1498</v>
      </c>
    </row>
    <row r="1645" spans="1:2" x14ac:dyDescent="0.25">
      <c r="A1645" s="5" t="s">
        <v>1499</v>
      </c>
      <c r="B1645" s="5" t="s">
        <v>1499</v>
      </c>
    </row>
    <row r="1646" spans="1:2" x14ac:dyDescent="0.25">
      <c r="A1646" s="5" t="s">
        <v>1500</v>
      </c>
      <c r="B1646" s="5" t="s">
        <v>1500</v>
      </c>
    </row>
    <row r="1647" spans="1:2" x14ac:dyDescent="0.25">
      <c r="A1647" s="5" t="s">
        <v>1501</v>
      </c>
      <c r="B1647" s="5" t="s">
        <v>1501</v>
      </c>
    </row>
    <row r="1648" spans="1:2" x14ac:dyDescent="0.25">
      <c r="A1648" s="5" t="s">
        <v>1502</v>
      </c>
      <c r="B1648" s="5" t="s">
        <v>1502</v>
      </c>
    </row>
    <row r="1649" spans="1:2" x14ac:dyDescent="0.25">
      <c r="A1649" s="5" t="s">
        <v>1503</v>
      </c>
      <c r="B1649" s="5" t="s">
        <v>1503</v>
      </c>
    </row>
    <row r="1650" spans="1:2" x14ac:dyDescent="0.25">
      <c r="A1650" s="5" t="s">
        <v>2767</v>
      </c>
      <c r="B1650" s="5" t="s">
        <v>2767</v>
      </c>
    </row>
    <row r="1651" spans="1:2" x14ac:dyDescent="0.25">
      <c r="A1651" s="5" t="s">
        <v>1504</v>
      </c>
      <c r="B1651" s="5" t="s">
        <v>1504</v>
      </c>
    </row>
    <row r="1652" spans="1:2" x14ac:dyDescent="0.25">
      <c r="A1652" s="5" t="s">
        <v>1505</v>
      </c>
      <c r="B1652" s="5" t="s">
        <v>1505</v>
      </c>
    </row>
    <row r="1653" spans="1:2" x14ac:dyDescent="0.25">
      <c r="A1653" s="5" t="s">
        <v>1506</v>
      </c>
      <c r="B1653" s="5" t="s">
        <v>1506</v>
      </c>
    </row>
    <row r="1654" spans="1:2" x14ac:dyDescent="0.25">
      <c r="A1654" s="5" t="s">
        <v>1507</v>
      </c>
      <c r="B1654" s="5" t="s">
        <v>1507</v>
      </c>
    </row>
    <row r="1655" spans="1:2" x14ac:dyDescent="0.25">
      <c r="A1655" s="5" t="s">
        <v>1508</v>
      </c>
      <c r="B1655" s="5" t="s">
        <v>1508</v>
      </c>
    </row>
    <row r="1656" spans="1:2" x14ac:dyDescent="0.25">
      <c r="A1656" s="5" t="s">
        <v>1509</v>
      </c>
      <c r="B1656" s="5" t="s">
        <v>1509</v>
      </c>
    </row>
    <row r="1657" spans="1:2" x14ac:dyDescent="0.25">
      <c r="A1657" s="5" t="s">
        <v>1510</v>
      </c>
      <c r="B1657" s="5" t="s">
        <v>1510</v>
      </c>
    </row>
    <row r="1658" spans="1:2" x14ac:dyDescent="0.25">
      <c r="A1658" s="5" t="s">
        <v>1511</v>
      </c>
      <c r="B1658" s="5" t="s">
        <v>1511</v>
      </c>
    </row>
    <row r="1659" spans="1:2" x14ac:dyDescent="0.25">
      <c r="A1659" s="5" t="s">
        <v>2768</v>
      </c>
      <c r="B1659" s="5" t="s">
        <v>2768</v>
      </c>
    </row>
    <row r="1660" spans="1:2" x14ac:dyDescent="0.25">
      <c r="A1660" s="5" t="s">
        <v>1512</v>
      </c>
      <c r="B1660" s="5" t="s">
        <v>1512</v>
      </c>
    </row>
    <row r="1661" spans="1:2" x14ac:dyDescent="0.25">
      <c r="A1661" s="5" t="s">
        <v>1513</v>
      </c>
      <c r="B1661" s="5" t="s">
        <v>1514</v>
      </c>
    </row>
    <row r="1662" spans="1:2" x14ac:dyDescent="0.25">
      <c r="A1662" s="5" t="s">
        <v>1515</v>
      </c>
      <c r="B1662" s="5" t="s">
        <v>1515</v>
      </c>
    </row>
    <row r="1663" spans="1:2" x14ac:dyDescent="0.25">
      <c r="A1663" s="5" t="s">
        <v>1516</v>
      </c>
      <c r="B1663" s="5" t="s">
        <v>1516</v>
      </c>
    </row>
    <row r="1664" spans="1:2" x14ac:dyDescent="0.25">
      <c r="A1664" s="5" t="s">
        <v>1517</v>
      </c>
      <c r="B1664" s="5" t="s">
        <v>2271</v>
      </c>
    </row>
    <row r="1665" spans="1:2" x14ac:dyDescent="0.25">
      <c r="A1665" s="5" t="s">
        <v>1518</v>
      </c>
      <c r="B1665" s="5" t="s">
        <v>1518</v>
      </c>
    </row>
    <row r="1666" spans="1:2" x14ac:dyDescent="0.25">
      <c r="A1666" s="5" t="s">
        <v>1519</v>
      </c>
      <c r="B1666" s="5" t="s">
        <v>1519</v>
      </c>
    </row>
    <row r="1667" spans="1:2" x14ac:dyDescent="0.25">
      <c r="A1667" s="5" t="s">
        <v>1520</v>
      </c>
      <c r="B1667" s="5" t="s">
        <v>1520</v>
      </c>
    </row>
    <row r="1668" spans="1:2" x14ac:dyDescent="0.25">
      <c r="A1668" s="5" t="s">
        <v>1521</v>
      </c>
      <c r="B1668" s="5" t="s">
        <v>1521</v>
      </c>
    </row>
    <row r="1669" spans="1:2" x14ac:dyDescent="0.25">
      <c r="A1669" s="5" t="s">
        <v>1522</v>
      </c>
      <c r="B1669" s="5" t="s">
        <v>1522</v>
      </c>
    </row>
    <row r="1670" spans="1:2" x14ac:dyDescent="0.25">
      <c r="A1670" s="5" t="s">
        <v>1523</v>
      </c>
      <c r="B1670" s="5" t="s">
        <v>1523</v>
      </c>
    </row>
    <row r="1671" spans="1:2" x14ac:dyDescent="0.25">
      <c r="A1671" s="5" t="s">
        <v>1524</v>
      </c>
      <c r="B1671" s="5" t="s">
        <v>1524</v>
      </c>
    </row>
    <row r="1672" spans="1:2" x14ac:dyDescent="0.25">
      <c r="A1672" s="5" t="s">
        <v>1525</v>
      </c>
      <c r="B1672" s="5" t="s">
        <v>1525</v>
      </c>
    </row>
    <row r="1673" spans="1:2" x14ac:dyDescent="0.25">
      <c r="A1673" s="5" t="s">
        <v>1526</v>
      </c>
      <c r="B1673" s="5" t="s">
        <v>1526</v>
      </c>
    </row>
    <row r="1674" spans="1:2" x14ac:dyDescent="0.25">
      <c r="A1674" s="5" t="s">
        <v>1527</v>
      </c>
      <c r="B1674" s="5" t="s">
        <v>1527</v>
      </c>
    </row>
    <row r="1675" spans="1:2" x14ac:dyDescent="0.25">
      <c r="A1675" s="5" t="s">
        <v>1528</v>
      </c>
      <c r="B1675" s="5" t="s">
        <v>1528</v>
      </c>
    </row>
    <row r="1676" spans="1:2" x14ac:dyDescent="0.25">
      <c r="A1676" s="5" t="s">
        <v>1529</v>
      </c>
      <c r="B1676" s="5" t="s">
        <v>1529</v>
      </c>
    </row>
    <row r="1677" spans="1:2" x14ac:dyDescent="0.25">
      <c r="A1677" s="5" t="s">
        <v>1530</v>
      </c>
      <c r="B1677" s="5" t="s">
        <v>1530</v>
      </c>
    </row>
    <row r="1678" spans="1:2" x14ac:dyDescent="0.25">
      <c r="A1678" s="5" t="s">
        <v>1531</v>
      </c>
      <c r="B1678" s="5" t="s">
        <v>1531</v>
      </c>
    </row>
    <row r="1679" spans="1:2" x14ac:dyDescent="0.25">
      <c r="A1679" s="5" t="s">
        <v>2769</v>
      </c>
      <c r="B1679" s="5" t="s">
        <v>2769</v>
      </c>
    </row>
    <row r="1680" spans="1:2" x14ac:dyDescent="0.25">
      <c r="A1680" s="5" t="s">
        <v>1532</v>
      </c>
      <c r="B1680" s="5" t="s">
        <v>1532</v>
      </c>
    </row>
    <row r="1681" spans="1:2" x14ac:dyDescent="0.25">
      <c r="A1681" s="5" t="s">
        <v>1533</v>
      </c>
      <c r="B1681" s="5" t="s">
        <v>1533</v>
      </c>
    </row>
    <row r="1682" spans="1:2" x14ac:dyDescent="0.25">
      <c r="A1682" s="5" t="s">
        <v>1534</v>
      </c>
      <c r="B1682" s="5" t="s">
        <v>1534</v>
      </c>
    </row>
    <row r="1683" spans="1:2" x14ac:dyDescent="0.25">
      <c r="A1683" s="5" t="s">
        <v>2770</v>
      </c>
      <c r="B1683" s="5" t="s">
        <v>2770</v>
      </c>
    </row>
    <row r="1684" spans="1:2" x14ac:dyDescent="0.25">
      <c r="A1684" s="5" t="s">
        <v>1535</v>
      </c>
      <c r="B1684" s="5" t="s">
        <v>1535</v>
      </c>
    </row>
    <row r="1685" spans="1:2" x14ac:dyDescent="0.25">
      <c r="A1685" s="5" t="s">
        <v>1536</v>
      </c>
      <c r="B1685" s="5" t="s">
        <v>1536</v>
      </c>
    </row>
    <row r="1686" spans="1:2" x14ac:dyDescent="0.25">
      <c r="A1686" s="5" t="s">
        <v>1537</v>
      </c>
      <c r="B1686" s="5" t="s">
        <v>1537</v>
      </c>
    </row>
    <row r="1687" spans="1:2" x14ac:dyDescent="0.25">
      <c r="A1687" s="5" t="s">
        <v>1538</v>
      </c>
      <c r="B1687" s="5" t="s">
        <v>1538</v>
      </c>
    </row>
    <row r="1688" spans="1:2" x14ac:dyDescent="0.25">
      <c r="A1688" s="5" t="s">
        <v>1539</v>
      </c>
      <c r="B1688" s="5" t="s">
        <v>1539</v>
      </c>
    </row>
    <row r="1689" spans="1:2" x14ac:dyDescent="0.25">
      <c r="A1689" s="5" t="s">
        <v>1540</v>
      </c>
      <c r="B1689" s="5" t="s">
        <v>1540</v>
      </c>
    </row>
    <row r="1690" spans="1:2" x14ac:dyDescent="0.25">
      <c r="A1690" s="5" t="s">
        <v>1541</v>
      </c>
      <c r="B1690" s="5" t="s">
        <v>1541</v>
      </c>
    </row>
    <row r="1691" spans="1:2" x14ac:dyDescent="0.25">
      <c r="A1691" s="5" t="s">
        <v>1542</v>
      </c>
      <c r="B1691" s="5" t="s">
        <v>1542</v>
      </c>
    </row>
    <row r="1692" spans="1:2" x14ac:dyDescent="0.25">
      <c r="A1692" s="5" t="s">
        <v>1543</v>
      </c>
      <c r="B1692" s="5" t="s">
        <v>1543</v>
      </c>
    </row>
    <row r="1693" spans="1:2" x14ac:dyDescent="0.25">
      <c r="A1693" s="5" t="s">
        <v>2771</v>
      </c>
      <c r="B1693" s="5" t="s">
        <v>2771</v>
      </c>
    </row>
    <row r="1694" spans="1:2" x14ac:dyDescent="0.25">
      <c r="A1694" s="5" t="s">
        <v>1544</v>
      </c>
      <c r="B1694" s="5" t="s">
        <v>2536</v>
      </c>
    </row>
    <row r="1695" spans="1:2" x14ac:dyDescent="0.25">
      <c r="A1695" s="5" t="s">
        <v>1545</v>
      </c>
      <c r="B1695" s="5" t="s">
        <v>1545</v>
      </c>
    </row>
    <row r="1696" spans="1:2" x14ac:dyDescent="0.25">
      <c r="A1696" s="5" t="s">
        <v>1546</v>
      </c>
      <c r="B1696" s="5" t="s">
        <v>1546</v>
      </c>
    </row>
    <row r="1697" spans="1:2" x14ac:dyDescent="0.25">
      <c r="A1697" s="5" t="s">
        <v>1547</v>
      </c>
      <c r="B1697" s="5" t="s">
        <v>1547</v>
      </c>
    </row>
    <row r="1698" spans="1:2" x14ac:dyDescent="0.25">
      <c r="A1698" s="5" t="s">
        <v>1548</v>
      </c>
      <c r="B1698" s="5" t="s">
        <v>1548</v>
      </c>
    </row>
    <row r="1699" spans="1:2" x14ac:dyDescent="0.25">
      <c r="A1699" s="5" t="s">
        <v>1549</v>
      </c>
      <c r="B1699" s="5" t="s">
        <v>1549</v>
      </c>
    </row>
    <row r="1700" spans="1:2" ht="30" x14ac:dyDescent="0.25">
      <c r="A1700" s="5" t="s">
        <v>1550</v>
      </c>
      <c r="B1700" s="5" t="s">
        <v>1550</v>
      </c>
    </row>
    <row r="1701" spans="1:2" x14ac:dyDescent="0.25">
      <c r="A1701" s="5" t="s">
        <v>1551</v>
      </c>
      <c r="B1701" s="5" t="s">
        <v>1551</v>
      </c>
    </row>
    <row r="1702" spans="1:2" x14ac:dyDescent="0.25">
      <c r="A1702" s="5" t="s">
        <v>1552</v>
      </c>
      <c r="B1702" s="5" t="s">
        <v>1552</v>
      </c>
    </row>
    <row r="1703" spans="1:2" x14ac:dyDescent="0.25">
      <c r="A1703" s="5" t="s">
        <v>1553</v>
      </c>
      <c r="B1703" s="5" t="s">
        <v>1553</v>
      </c>
    </row>
    <row r="1704" spans="1:2" x14ac:dyDescent="0.25">
      <c r="A1704" s="5" t="s">
        <v>1554</v>
      </c>
      <c r="B1704" s="5" t="s">
        <v>1554</v>
      </c>
    </row>
    <row r="1705" spans="1:2" x14ac:dyDescent="0.25">
      <c r="A1705" s="5" t="s">
        <v>1555</v>
      </c>
      <c r="B1705" s="5" t="s">
        <v>1555</v>
      </c>
    </row>
    <row r="1706" spans="1:2" x14ac:dyDescent="0.25">
      <c r="A1706" s="5" t="s">
        <v>1556</v>
      </c>
      <c r="B1706" s="5" t="s">
        <v>1556</v>
      </c>
    </row>
    <row r="1707" spans="1:2" x14ac:dyDescent="0.25">
      <c r="A1707" s="5" t="s">
        <v>2772</v>
      </c>
      <c r="B1707" s="5" t="s">
        <v>2772</v>
      </c>
    </row>
    <row r="1708" spans="1:2" x14ac:dyDescent="0.25">
      <c r="A1708" s="5" t="s">
        <v>1557</v>
      </c>
      <c r="B1708" s="5" t="s">
        <v>1557</v>
      </c>
    </row>
    <row r="1709" spans="1:2" x14ac:dyDescent="0.25">
      <c r="A1709" s="5" t="s">
        <v>1558</v>
      </c>
      <c r="B1709" s="5" t="s">
        <v>1558</v>
      </c>
    </row>
    <row r="1710" spans="1:2" x14ac:dyDescent="0.25">
      <c r="A1710" s="5" t="s">
        <v>2773</v>
      </c>
      <c r="B1710" s="5" t="s">
        <v>2773</v>
      </c>
    </row>
    <row r="1711" spans="1:2" x14ac:dyDescent="0.25">
      <c r="A1711" s="5" t="s">
        <v>1559</v>
      </c>
      <c r="B1711" s="5" t="s">
        <v>1559</v>
      </c>
    </row>
    <row r="1712" spans="1:2" x14ac:dyDescent="0.25">
      <c r="A1712" s="5" t="s">
        <v>1560</v>
      </c>
      <c r="B1712" s="5" t="s">
        <v>1560</v>
      </c>
    </row>
    <row r="1713" spans="1:2" x14ac:dyDescent="0.25">
      <c r="A1713" s="5" t="s">
        <v>1561</v>
      </c>
      <c r="B1713" s="5" t="s">
        <v>1561</v>
      </c>
    </row>
    <row r="1714" spans="1:2" x14ac:dyDescent="0.25">
      <c r="A1714" s="5" t="s">
        <v>1562</v>
      </c>
      <c r="B1714" s="5" t="s">
        <v>1562</v>
      </c>
    </row>
    <row r="1715" spans="1:2" x14ac:dyDescent="0.25">
      <c r="A1715" s="5" t="s">
        <v>1563</v>
      </c>
      <c r="B1715" s="5" t="s">
        <v>1563</v>
      </c>
    </row>
    <row r="1716" spans="1:2" x14ac:dyDescent="0.25">
      <c r="A1716" s="5" t="s">
        <v>1564</v>
      </c>
      <c r="B1716" s="5" t="s">
        <v>1564</v>
      </c>
    </row>
    <row r="1717" spans="1:2" x14ac:dyDescent="0.25">
      <c r="A1717" s="5" t="s">
        <v>2774</v>
      </c>
      <c r="B1717" s="5" t="s">
        <v>2774</v>
      </c>
    </row>
    <row r="1718" spans="1:2" x14ac:dyDescent="0.25">
      <c r="A1718" s="5" t="s">
        <v>1565</v>
      </c>
      <c r="B1718" s="5" t="s">
        <v>1565</v>
      </c>
    </row>
    <row r="1719" spans="1:2" x14ac:dyDescent="0.25">
      <c r="A1719" s="5" t="s">
        <v>1566</v>
      </c>
      <c r="B1719" s="5" t="s">
        <v>1566</v>
      </c>
    </row>
    <row r="1720" spans="1:2" x14ac:dyDescent="0.25">
      <c r="A1720" s="5" t="s">
        <v>1567</v>
      </c>
      <c r="B1720" s="5" t="s">
        <v>1567</v>
      </c>
    </row>
    <row r="1721" spans="1:2" x14ac:dyDescent="0.25">
      <c r="A1721" s="5" t="s">
        <v>1568</v>
      </c>
      <c r="B1721" s="5" t="s">
        <v>1568</v>
      </c>
    </row>
    <row r="1722" spans="1:2" x14ac:dyDescent="0.25">
      <c r="A1722" s="5" t="s">
        <v>1569</v>
      </c>
      <c r="B1722" s="5" t="s">
        <v>1569</v>
      </c>
    </row>
    <row r="1723" spans="1:2" x14ac:dyDescent="0.25">
      <c r="A1723" s="5" t="s">
        <v>1570</v>
      </c>
      <c r="B1723" s="5" t="s">
        <v>1570</v>
      </c>
    </row>
    <row r="1724" spans="1:2" x14ac:dyDescent="0.25">
      <c r="A1724" s="5" t="s">
        <v>1571</v>
      </c>
      <c r="B1724" s="5" t="s">
        <v>1571</v>
      </c>
    </row>
    <row r="1725" spans="1:2" x14ac:dyDescent="0.25">
      <c r="A1725" s="5" t="s">
        <v>1572</v>
      </c>
      <c r="B1725" s="5" t="s">
        <v>1572</v>
      </c>
    </row>
    <row r="1726" spans="1:2" x14ac:dyDescent="0.25">
      <c r="A1726" s="5" t="s">
        <v>1573</v>
      </c>
      <c r="B1726" s="5" t="s">
        <v>1573</v>
      </c>
    </row>
    <row r="1727" spans="1:2" x14ac:dyDescent="0.25">
      <c r="A1727" s="5" t="s">
        <v>1574</v>
      </c>
      <c r="B1727" s="5" t="s">
        <v>1574</v>
      </c>
    </row>
    <row r="1728" spans="1:2" x14ac:dyDescent="0.25">
      <c r="A1728" s="5" t="s">
        <v>1575</v>
      </c>
      <c r="B1728" s="5" t="s">
        <v>1575</v>
      </c>
    </row>
    <row r="1729" spans="1:2" x14ac:dyDescent="0.25">
      <c r="A1729" s="5" t="s">
        <v>1576</v>
      </c>
      <c r="B1729" s="5" t="s">
        <v>1576</v>
      </c>
    </row>
    <row r="1730" spans="1:2" x14ac:dyDescent="0.25">
      <c r="A1730" s="5" t="s">
        <v>1577</v>
      </c>
      <c r="B1730" s="5" t="s">
        <v>1577</v>
      </c>
    </row>
    <row r="1731" spans="1:2" x14ac:dyDescent="0.25">
      <c r="A1731" s="5" t="s">
        <v>1578</v>
      </c>
      <c r="B1731" s="5" t="s">
        <v>1578</v>
      </c>
    </row>
    <row r="1732" spans="1:2" x14ac:dyDescent="0.25">
      <c r="A1732" s="5" t="s">
        <v>2775</v>
      </c>
      <c r="B1732" s="5" t="s">
        <v>2775</v>
      </c>
    </row>
    <row r="1733" spans="1:2" x14ac:dyDescent="0.25">
      <c r="A1733" s="5" t="s">
        <v>1579</v>
      </c>
      <c r="B1733" s="5" t="s">
        <v>1579</v>
      </c>
    </row>
    <row r="1734" spans="1:2" x14ac:dyDescent="0.25">
      <c r="A1734" s="5" t="s">
        <v>2776</v>
      </c>
      <c r="B1734" s="5" t="s">
        <v>2776</v>
      </c>
    </row>
    <row r="1735" spans="1:2" x14ac:dyDescent="0.25">
      <c r="A1735" s="5" t="s">
        <v>1580</v>
      </c>
      <c r="B1735" s="5" t="s">
        <v>2200</v>
      </c>
    </row>
    <row r="1736" spans="1:2" x14ac:dyDescent="0.25">
      <c r="A1736" s="5" t="s">
        <v>1581</v>
      </c>
      <c r="B1736" s="5" t="s">
        <v>2201</v>
      </c>
    </row>
    <row r="1737" spans="1:2" x14ac:dyDescent="0.25">
      <c r="A1737" s="5" t="s">
        <v>1582</v>
      </c>
      <c r="B1737" s="5" t="s">
        <v>2202</v>
      </c>
    </row>
    <row r="1738" spans="1:2" x14ac:dyDescent="0.25">
      <c r="A1738" s="5" t="s">
        <v>1583</v>
      </c>
      <c r="B1738" s="5" t="s">
        <v>1583</v>
      </c>
    </row>
    <row r="1739" spans="1:2" x14ac:dyDescent="0.25">
      <c r="A1739" s="5" t="s">
        <v>1584</v>
      </c>
      <c r="B1739" s="5" t="s">
        <v>1584</v>
      </c>
    </row>
    <row r="1740" spans="1:2" x14ac:dyDescent="0.25">
      <c r="A1740" s="5" t="s">
        <v>1585</v>
      </c>
      <c r="B1740" s="5" t="s">
        <v>1585</v>
      </c>
    </row>
    <row r="1741" spans="1:2" x14ac:dyDescent="0.25">
      <c r="A1741" s="5" t="s">
        <v>1586</v>
      </c>
      <c r="B1741" s="5" t="s">
        <v>1586</v>
      </c>
    </row>
    <row r="1742" spans="1:2" x14ac:dyDescent="0.25">
      <c r="A1742" s="5" t="s">
        <v>1587</v>
      </c>
      <c r="B1742" s="5" t="s">
        <v>1587</v>
      </c>
    </row>
    <row r="1743" spans="1:2" x14ac:dyDescent="0.25">
      <c r="A1743" s="5" t="s">
        <v>1588</v>
      </c>
      <c r="B1743" s="5" t="s">
        <v>1588</v>
      </c>
    </row>
    <row r="1744" spans="1:2" x14ac:dyDescent="0.25">
      <c r="A1744" s="5" t="s">
        <v>1589</v>
      </c>
      <c r="B1744" s="5" t="s">
        <v>1589</v>
      </c>
    </row>
    <row r="1745" spans="1:2" x14ac:dyDescent="0.25">
      <c r="A1745" s="5" t="s">
        <v>1590</v>
      </c>
      <c r="B1745" s="5" t="s">
        <v>1590</v>
      </c>
    </row>
    <row r="1746" spans="1:2" x14ac:dyDescent="0.25">
      <c r="A1746" s="5" t="s">
        <v>2777</v>
      </c>
      <c r="B1746" s="5" t="s">
        <v>2777</v>
      </c>
    </row>
    <row r="1747" spans="1:2" x14ac:dyDescent="0.25">
      <c r="A1747" s="5" t="s">
        <v>1591</v>
      </c>
      <c r="B1747" s="5" t="s">
        <v>1591</v>
      </c>
    </row>
    <row r="1748" spans="1:2" x14ac:dyDescent="0.25">
      <c r="A1748" s="5" t="s">
        <v>1592</v>
      </c>
      <c r="B1748" s="5" t="s">
        <v>1592</v>
      </c>
    </row>
    <row r="1749" spans="1:2" x14ac:dyDescent="0.25">
      <c r="A1749" s="5" t="s">
        <v>1593</v>
      </c>
      <c r="B1749" s="5" t="s">
        <v>1593</v>
      </c>
    </row>
    <row r="1750" spans="1:2" x14ac:dyDescent="0.25">
      <c r="A1750" s="5" t="s">
        <v>1594</v>
      </c>
      <c r="B1750" s="5" t="s">
        <v>1594</v>
      </c>
    </row>
    <row r="1751" spans="1:2" x14ac:dyDescent="0.25">
      <c r="A1751" s="5" t="s">
        <v>1595</v>
      </c>
      <c r="B1751" s="5" t="s">
        <v>1595</v>
      </c>
    </row>
    <row r="1752" spans="1:2" x14ac:dyDescent="0.25">
      <c r="A1752" s="5" t="s">
        <v>1596</v>
      </c>
      <c r="B1752" s="5" t="s">
        <v>1596</v>
      </c>
    </row>
    <row r="1753" spans="1:2" x14ac:dyDescent="0.25">
      <c r="A1753" s="5" t="s">
        <v>1597</v>
      </c>
      <c r="B1753" s="5" t="s">
        <v>1597</v>
      </c>
    </row>
    <row r="1754" spans="1:2" x14ac:dyDescent="0.25">
      <c r="A1754" s="5" t="s">
        <v>1598</v>
      </c>
      <c r="B1754" s="5" t="s">
        <v>1598</v>
      </c>
    </row>
    <row r="1755" spans="1:2" x14ac:dyDescent="0.25">
      <c r="A1755" s="5" t="s">
        <v>1599</v>
      </c>
      <c r="B1755" s="5" t="s">
        <v>1599</v>
      </c>
    </row>
    <row r="1756" spans="1:2" x14ac:dyDescent="0.25">
      <c r="A1756" s="5" t="s">
        <v>2778</v>
      </c>
      <c r="B1756" s="5" t="s">
        <v>2778</v>
      </c>
    </row>
    <row r="1757" spans="1:2" x14ac:dyDescent="0.25">
      <c r="A1757" s="5" t="s">
        <v>1600</v>
      </c>
      <c r="B1757" s="5" t="s">
        <v>1600</v>
      </c>
    </row>
    <row r="1758" spans="1:2" x14ac:dyDescent="0.25">
      <c r="A1758" s="5" t="s">
        <v>1601</v>
      </c>
      <c r="B1758" s="5" t="s">
        <v>1601</v>
      </c>
    </row>
    <row r="1759" spans="1:2" x14ac:dyDescent="0.25">
      <c r="A1759" s="5" t="s">
        <v>1602</v>
      </c>
      <c r="B1759" s="5" t="s">
        <v>1602</v>
      </c>
    </row>
    <row r="1760" spans="1:2" x14ac:dyDescent="0.25">
      <c r="A1760" s="5" t="s">
        <v>1603</v>
      </c>
      <c r="B1760" s="5" t="s">
        <v>1603</v>
      </c>
    </row>
    <row r="1761" spans="1:2" x14ac:dyDescent="0.25">
      <c r="A1761" s="5" t="s">
        <v>1604</v>
      </c>
      <c r="B1761" s="5" t="s">
        <v>1604</v>
      </c>
    </row>
    <row r="1762" spans="1:2" x14ac:dyDescent="0.25">
      <c r="A1762" s="5" t="s">
        <v>1605</v>
      </c>
      <c r="B1762" s="5" t="s">
        <v>1605</v>
      </c>
    </row>
    <row r="1763" spans="1:2" x14ac:dyDescent="0.25">
      <c r="A1763" s="5" t="s">
        <v>1606</v>
      </c>
      <c r="B1763" s="5" t="s">
        <v>1606</v>
      </c>
    </row>
    <row r="1764" spans="1:2" x14ac:dyDescent="0.25">
      <c r="A1764" s="5" t="s">
        <v>1607</v>
      </c>
      <c r="B1764" s="5" t="s">
        <v>2268</v>
      </c>
    </row>
    <row r="1765" spans="1:2" x14ac:dyDescent="0.25">
      <c r="A1765" s="5" t="s">
        <v>1608</v>
      </c>
      <c r="B1765" s="5" t="s">
        <v>1608</v>
      </c>
    </row>
    <row r="1766" spans="1:2" x14ac:dyDescent="0.25">
      <c r="A1766" s="5" t="s">
        <v>1609</v>
      </c>
      <c r="B1766" s="5" t="s">
        <v>1609</v>
      </c>
    </row>
    <row r="1767" spans="1:2" x14ac:dyDescent="0.25">
      <c r="A1767" s="5" t="s">
        <v>1610</v>
      </c>
      <c r="B1767" s="5" t="s">
        <v>1610</v>
      </c>
    </row>
    <row r="1768" spans="1:2" x14ac:dyDescent="0.25">
      <c r="A1768" s="5" t="s">
        <v>1611</v>
      </c>
      <c r="B1768" s="5" t="s">
        <v>1611</v>
      </c>
    </row>
    <row r="1769" spans="1:2" x14ac:dyDescent="0.25">
      <c r="A1769" s="5" t="s">
        <v>1612</v>
      </c>
      <c r="B1769" s="5" t="s">
        <v>1612</v>
      </c>
    </row>
    <row r="1770" spans="1:2" x14ac:dyDescent="0.25">
      <c r="A1770" s="5" t="s">
        <v>1613</v>
      </c>
      <c r="B1770" s="5" t="s">
        <v>1613</v>
      </c>
    </row>
    <row r="1771" spans="1:2" x14ac:dyDescent="0.25">
      <c r="A1771" s="5" t="s">
        <v>1614</v>
      </c>
      <c r="B1771" s="5" t="s">
        <v>1614</v>
      </c>
    </row>
    <row r="1772" spans="1:2" x14ac:dyDescent="0.25">
      <c r="A1772" s="5" t="s">
        <v>1615</v>
      </c>
      <c r="B1772" s="5" t="s">
        <v>1615</v>
      </c>
    </row>
    <row r="1773" spans="1:2" x14ac:dyDescent="0.25">
      <c r="A1773" s="5" t="s">
        <v>1616</v>
      </c>
      <c r="B1773" s="5" t="s">
        <v>1616</v>
      </c>
    </row>
    <row r="1774" spans="1:2" x14ac:dyDescent="0.25">
      <c r="A1774" s="5" t="s">
        <v>1617</v>
      </c>
      <c r="B1774" s="5" t="s">
        <v>1617</v>
      </c>
    </row>
    <row r="1775" spans="1:2" x14ac:dyDescent="0.25">
      <c r="A1775" s="5" t="s">
        <v>1618</v>
      </c>
      <c r="B1775" s="5" t="s">
        <v>1618</v>
      </c>
    </row>
    <row r="1776" spans="1:2" x14ac:dyDescent="0.25">
      <c r="A1776" s="5" t="s">
        <v>1619</v>
      </c>
      <c r="B1776" s="5" t="s">
        <v>1619</v>
      </c>
    </row>
    <row r="1777" spans="1:2" x14ac:dyDescent="0.25">
      <c r="A1777" s="5" t="s">
        <v>1620</v>
      </c>
      <c r="B1777" s="5" t="s">
        <v>1620</v>
      </c>
    </row>
    <row r="1778" spans="1:2" x14ac:dyDescent="0.25">
      <c r="A1778" s="5" t="s">
        <v>1621</v>
      </c>
      <c r="B1778" s="5" t="s">
        <v>1621</v>
      </c>
    </row>
    <row r="1779" spans="1:2" x14ac:dyDescent="0.25">
      <c r="A1779" s="5" t="s">
        <v>1622</v>
      </c>
      <c r="B1779" s="5" t="s">
        <v>1622</v>
      </c>
    </row>
    <row r="1780" spans="1:2" x14ac:dyDescent="0.25">
      <c r="A1780" s="5" t="s">
        <v>1623</v>
      </c>
      <c r="B1780" s="5" t="s">
        <v>1623</v>
      </c>
    </row>
    <row r="1781" spans="1:2" x14ac:dyDescent="0.25">
      <c r="A1781" s="5" t="s">
        <v>1624</v>
      </c>
      <c r="B1781" s="5" t="s">
        <v>1624</v>
      </c>
    </row>
    <row r="1782" spans="1:2" x14ac:dyDescent="0.25">
      <c r="A1782" s="5" t="s">
        <v>1625</v>
      </c>
      <c r="B1782" s="5" t="s">
        <v>1625</v>
      </c>
    </row>
    <row r="1783" spans="1:2" x14ac:dyDescent="0.25">
      <c r="A1783" s="5" t="s">
        <v>1626</v>
      </c>
      <c r="B1783" s="5" t="s">
        <v>1626</v>
      </c>
    </row>
    <row r="1784" spans="1:2" x14ac:dyDescent="0.25">
      <c r="A1784" s="5" t="s">
        <v>1627</v>
      </c>
      <c r="B1784" s="5" t="s">
        <v>1627</v>
      </c>
    </row>
    <row r="1785" spans="1:2" x14ac:dyDescent="0.25">
      <c r="A1785" s="5" t="s">
        <v>1628</v>
      </c>
      <c r="B1785" s="5" t="s">
        <v>1628</v>
      </c>
    </row>
    <row r="1786" spans="1:2" x14ac:dyDescent="0.25">
      <c r="A1786" s="5" t="s">
        <v>1629</v>
      </c>
      <c r="B1786" s="5" t="s">
        <v>1629</v>
      </c>
    </row>
    <row r="1787" spans="1:2" x14ac:dyDescent="0.25">
      <c r="A1787" s="5" t="s">
        <v>1630</v>
      </c>
      <c r="B1787" s="5" t="s">
        <v>1630</v>
      </c>
    </row>
    <row r="1788" spans="1:2" x14ac:dyDescent="0.25">
      <c r="A1788" s="5" t="s">
        <v>1631</v>
      </c>
      <c r="B1788" s="5" t="s">
        <v>1631</v>
      </c>
    </row>
    <row r="1789" spans="1:2" x14ac:dyDescent="0.25">
      <c r="A1789" s="5" t="s">
        <v>1632</v>
      </c>
      <c r="B1789" s="5" t="s">
        <v>1632</v>
      </c>
    </row>
    <row r="1790" spans="1:2" x14ac:dyDescent="0.25">
      <c r="A1790" s="5" t="s">
        <v>1633</v>
      </c>
      <c r="B1790" s="5" t="s">
        <v>1633</v>
      </c>
    </row>
    <row r="1791" spans="1:2" x14ac:dyDescent="0.25">
      <c r="A1791" s="5" t="s">
        <v>1634</v>
      </c>
      <c r="B1791" s="5" t="s">
        <v>1634</v>
      </c>
    </row>
    <row r="1792" spans="1:2" x14ac:dyDescent="0.25">
      <c r="A1792" s="5" t="s">
        <v>1635</v>
      </c>
      <c r="B1792" s="5" t="s">
        <v>1635</v>
      </c>
    </row>
    <row r="1793" spans="1:2" x14ac:dyDescent="0.25">
      <c r="A1793" s="5" t="s">
        <v>1636</v>
      </c>
      <c r="B1793" s="5" t="s">
        <v>1636</v>
      </c>
    </row>
    <row r="1794" spans="1:2" x14ac:dyDescent="0.25">
      <c r="A1794" s="5" t="s">
        <v>1637</v>
      </c>
      <c r="B1794" s="5" t="s">
        <v>1637</v>
      </c>
    </row>
    <row r="1795" spans="1:2" x14ac:dyDescent="0.25">
      <c r="A1795" s="5" t="s">
        <v>1638</v>
      </c>
      <c r="B1795" s="5" t="s">
        <v>1638</v>
      </c>
    </row>
    <row r="1796" spans="1:2" x14ac:dyDescent="0.25">
      <c r="A1796" s="5" t="s">
        <v>2779</v>
      </c>
      <c r="B1796" s="5" t="s">
        <v>2779</v>
      </c>
    </row>
    <row r="1797" spans="1:2" x14ac:dyDescent="0.25">
      <c r="A1797" s="5" t="s">
        <v>1639</v>
      </c>
      <c r="B1797" s="5" t="s">
        <v>1639</v>
      </c>
    </row>
    <row r="1798" spans="1:2" x14ac:dyDescent="0.25">
      <c r="A1798" s="5" t="s">
        <v>1640</v>
      </c>
      <c r="B1798" s="5" t="s">
        <v>1640</v>
      </c>
    </row>
    <row r="1799" spans="1:2" x14ac:dyDescent="0.25">
      <c r="A1799" s="5" t="s">
        <v>1641</v>
      </c>
      <c r="B1799" s="5" t="s">
        <v>1641</v>
      </c>
    </row>
    <row r="1800" spans="1:2" x14ac:dyDescent="0.25">
      <c r="A1800" s="5" t="s">
        <v>1642</v>
      </c>
      <c r="B1800" s="5" t="s">
        <v>1642</v>
      </c>
    </row>
    <row r="1801" spans="1:2" x14ac:dyDescent="0.25">
      <c r="A1801" s="5" t="s">
        <v>1643</v>
      </c>
      <c r="B1801" s="5" t="s">
        <v>1643</v>
      </c>
    </row>
    <row r="1802" spans="1:2" x14ac:dyDescent="0.25">
      <c r="A1802" s="5" t="s">
        <v>2780</v>
      </c>
      <c r="B1802" s="5" t="s">
        <v>2780</v>
      </c>
    </row>
    <row r="1803" spans="1:2" x14ac:dyDescent="0.25">
      <c r="A1803" s="5" t="s">
        <v>1644</v>
      </c>
      <c r="B1803" s="5" t="s">
        <v>1644</v>
      </c>
    </row>
    <row r="1804" spans="1:2" x14ac:dyDescent="0.25">
      <c r="A1804" s="5" t="s">
        <v>1645</v>
      </c>
      <c r="B1804" s="5" t="s">
        <v>1645</v>
      </c>
    </row>
    <row r="1805" spans="1:2" x14ac:dyDescent="0.25">
      <c r="A1805" s="5" t="s">
        <v>2781</v>
      </c>
      <c r="B1805" s="5" t="s">
        <v>2781</v>
      </c>
    </row>
    <row r="1806" spans="1:2" x14ac:dyDescent="0.25">
      <c r="A1806" s="5" t="s">
        <v>1646</v>
      </c>
      <c r="B1806" s="5" t="s">
        <v>1646</v>
      </c>
    </row>
    <row r="1807" spans="1:2" x14ac:dyDescent="0.25">
      <c r="A1807" s="5" t="s">
        <v>1647</v>
      </c>
      <c r="B1807" s="5" t="s">
        <v>1647</v>
      </c>
    </row>
    <row r="1808" spans="1:2" x14ac:dyDescent="0.25">
      <c r="A1808" s="5" t="s">
        <v>1648</v>
      </c>
      <c r="B1808" s="5" t="s">
        <v>1648</v>
      </c>
    </row>
    <row r="1809" spans="1:2" x14ac:dyDescent="0.25">
      <c r="A1809" s="5" t="s">
        <v>1649</v>
      </c>
      <c r="B1809" s="5" t="s">
        <v>1649</v>
      </c>
    </row>
    <row r="1810" spans="1:2" x14ac:dyDescent="0.25">
      <c r="A1810" s="5" t="s">
        <v>1650</v>
      </c>
      <c r="B1810" s="5" t="s">
        <v>1650</v>
      </c>
    </row>
    <row r="1811" spans="1:2" x14ac:dyDescent="0.25">
      <c r="A1811" s="5" t="s">
        <v>1651</v>
      </c>
      <c r="B1811" s="5" t="s">
        <v>1651</v>
      </c>
    </row>
    <row r="1812" spans="1:2" x14ac:dyDescent="0.25">
      <c r="A1812" s="5" t="s">
        <v>1652</v>
      </c>
      <c r="B1812" s="5" t="s">
        <v>1652</v>
      </c>
    </row>
    <row r="1813" spans="1:2" x14ac:dyDescent="0.25">
      <c r="A1813" s="5" t="s">
        <v>1653</v>
      </c>
      <c r="B1813" s="5" t="s">
        <v>1653</v>
      </c>
    </row>
    <row r="1814" spans="1:2" x14ac:dyDescent="0.25">
      <c r="A1814" s="5" t="s">
        <v>1654</v>
      </c>
      <c r="B1814" s="5" t="s">
        <v>1654</v>
      </c>
    </row>
    <row r="1815" spans="1:2" x14ac:dyDescent="0.25">
      <c r="A1815" s="5" t="s">
        <v>2782</v>
      </c>
      <c r="B1815" s="5" t="s">
        <v>2782</v>
      </c>
    </row>
    <row r="1816" spans="1:2" x14ac:dyDescent="0.25">
      <c r="A1816" s="5" t="s">
        <v>1655</v>
      </c>
      <c r="B1816" s="5" t="s">
        <v>1655</v>
      </c>
    </row>
    <row r="1817" spans="1:2" x14ac:dyDescent="0.25">
      <c r="A1817" s="5" t="s">
        <v>1656</v>
      </c>
      <c r="B1817" s="5" t="s">
        <v>1656</v>
      </c>
    </row>
    <row r="1818" spans="1:2" x14ac:dyDescent="0.25">
      <c r="A1818" s="5" t="s">
        <v>1657</v>
      </c>
      <c r="B1818" s="5" t="s">
        <v>1657</v>
      </c>
    </row>
    <row r="1819" spans="1:2" ht="30" x14ac:dyDescent="0.25">
      <c r="A1819" s="5" t="s">
        <v>1658</v>
      </c>
      <c r="B1819" s="5" t="s">
        <v>1658</v>
      </c>
    </row>
    <row r="1820" spans="1:2" x14ac:dyDescent="0.25">
      <c r="A1820" s="5" t="s">
        <v>1659</v>
      </c>
      <c r="B1820" s="5" t="s">
        <v>1659</v>
      </c>
    </row>
    <row r="1821" spans="1:2" x14ac:dyDescent="0.25">
      <c r="A1821" s="5" t="s">
        <v>1660</v>
      </c>
      <c r="B1821" s="5" t="s">
        <v>1660</v>
      </c>
    </row>
    <row r="1822" spans="1:2" x14ac:dyDescent="0.25">
      <c r="A1822" s="5" t="s">
        <v>2783</v>
      </c>
      <c r="B1822" s="5" t="s">
        <v>2783</v>
      </c>
    </row>
    <row r="1823" spans="1:2" x14ac:dyDescent="0.25">
      <c r="A1823" s="5" t="s">
        <v>1661</v>
      </c>
      <c r="B1823" s="5" t="s">
        <v>1661</v>
      </c>
    </row>
    <row r="1824" spans="1:2" x14ac:dyDescent="0.25">
      <c r="A1824" s="5" t="s">
        <v>1662</v>
      </c>
      <c r="B1824" s="5" t="s">
        <v>1662</v>
      </c>
    </row>
    <row r="1825" spans="1:2" x14ac:dyDescent="0.25">
      <c r="A1825" s="5" t="s">
        <v>1663</v>
      </c>
      <c r="B1825" s="5" t="s">
        <v>1663</v>
      </c>
    </row>
    <row r="1826" spans="1:2" x14ac:dyDescent="0.25">
      <c r="A1826" s="5" t="s">
        <v>1664</v>
      </c>
      <c r="B1826" s="5" t="s">
        <v>1664</v>
      </c>
    </row>
    <row r="1827" spans="1:2" x14ac:dyDescent="0.25">
      <c r="A1827" s="5" t="s">
        <v>1664</v>
      </c>
      <c r="B1827" s="5" t="s">
        <v>1664</v>
      </c>
    </row>
    <row r="1828" spans="1:2" x14ac:dyDescent="0.25">
      <c r="A1828" s="5" t="s">
        <v>1665</v>
      </c>
      <c r="B1828" s="5" t="s">
        <v>1665</v>
      </c>
    </row>
    <row r="1829" spans="1:2" x14ac:dyDescent="0.25">
      <c r="A1829" s="5" t="s">
        <v>1666</v>
      </c>
      <c r="B1829" s="5" t="s">
        <v>1666</v>
      </c>
    </row>
    <row r="1830" spans="1:2" x14ac:dyDescent="0.25">
      <c r="A1830" s="5" t="s">
        <v>1667</v>
      </c>
      <c r="B1830" s="5" t="s">
        <v>1667</v>
      </c>
    </row>
    <row r="1831" spans="1:2" x14ac:dyDescent="0.25">
      <c r="A1831" s="5" t="s">
        <v>1668</v>
      </c>
      <c r="B1831" s="5" t="s">
        <v>1668</v>
      </c>
    </row>
    <row r="1832" spans="1:2" x14ac:dyDescent="0.25">
      <c r="A1832" s="5" t="s">
        <v>1669</v>
      </c>
      <c r="B1832" s="5" t="s">
        <v>1669</v>
      </c>
    </row>
    <row r="1833" spans="1:2" x14ac:dyDescent="0.25">
      <c r="A1833" s="5" t="s">
        <v>1670</v>
      </c>
      <c r="B1833" s="5" t="s">
        <v>1670</v>
      </c>
    </row>
    <row r="1834" spans="1:2" x14ac:dyDescent="0.25">
      <c r="A1834" s="5" t="s">
        <v>1671</v>
      </c>
      <c r="B1834" s="5" t="s">
        <v>1671</v>
      </c>
    </row>
    <row r="1835" spans="1:2" x14ac:dyDescent="0.25">
      <c r="A1835" s="5" t="s">
        <v>1672</v>
      </c>
      <c r="B1835" s="5" t="s">
        <v>1672</v>
      </c>
    </row>
    <row r="1836" spans="1:2" x14ac:dyDescent="0.25">
      <c r="A1836" s="5" t="s">
        <v>1673</v>
      </c>
      <c r="B1836" s="5" t="s">
        <v>1673</v>
      </c>
    </row>
    <row r="1837" spans="1:2" x14ac:dyDescent="0.25">
      <c r="A1837" s="5" t="s">
        <v>1674</v>
      </c>
      <c r="B1837" s="5" t="s">
        <v>1674</v>
      </c>
    </row>
    <row r="1838" spans="1:2" x14ac:dyDescent="0.25">
      <c r="A1838" s="5" t="s">
        <v>1675</v>
      </c>
      <c r="B1838" s="5" t="s">
        <v>1675</v>
      </c>
    </row>
    <row r="1839" spans="1:2" x14ac:dyDescent="0.25">
      <c r="A1839" s="5" t="s">
        <v>1676</v>
      </c>
      <c r="B1839" s="5" t="s">
        <v>1676</v>
      </c>
    </row>
    <row r="1840" spans="1:2" x14ac:dyDescent="0.25">
      <c r="A1840" s="5" t="s">
        <v>1677</v>
      </c>
      <c r="B1840" s="5" t="s">
        <v>1677</v>
      </c>
    </row>
    <row r="1841" spans="1:2" x14ac:dyDescent="0.25">
      <c r="A1841" s="5" t="s">
        <v>1677</v>
      </c>
      <c r="B1841" s="5" t="s">
        <v>1677</v>
      </c>
    </row>
    <row r="1842" spans="1:2" x14ac:dyDescent="0.25">
      <c r="A1842" s="5" t="s">
        <v>1678</v>
      </c>
      <c r="B1842" s="5" t="s">
        <v>1678</v>
      </c>
    </row>
    <row r="1843" spans="1:2" x14ac:dyDescent="0.25">
      <c r="A1843" s="5" t="s">
        <v>1678</v>
      </c>
      <c r="B1843" s="5" t="s">
        <v>1678</v>
      </c>
    </row>
    <row r="1844" spans="1:2" x14ac:dyDescent="0.25">
      <c r="A1844" s="5" t="s">
        <v>1679</v>
      </c>
      <c r="B1844" s="5" t="s">
        <v>1679</v>
      </c>
    </row>
    <row r="1845" spans="1:2" x14ac:dyDescent="0.25">
      <c r="A1845" s="5" t="s">
        <v>1680</v>
      </c>
      <c r="B1845" s="5" t="s">
        <v>1680</v>
      </c>
    </row>
    <row r="1846" spans="1:2" x14ac:dyDescent="0.25">
      <c r="A1846" s="5" t="s">
        <v>1680</v>
      </c>
      <c r="B1846" s="5" t="s">
        <v>1680</v>
      </c>
    </row>
    <row r="1847" spans="1:2" x14ac:dyDescent="0.25">
      <c r="A1847" s="5" t="s">
        <v>1681</v>
      </c>
      <c r="B1847" s="5" t="s">
        <v>1681</v>
      </c>
    </row>
    <row r="1848" spans="1:2" x14ac:dyDescent="0.25">
      <c r="A1848" s="5" t="s">
        <v>1681</v>
      </c>
      <c r="B1848" s="5" t="s">
        <v>1681</v>
      </c>
    </row>
    <row r="1849" spans="1:2" x14ac:dyDescent="0.25">
      <c r="A1849" s="5" t="s">
        <v>1682</v>
      </c>
      <c r="B1849" s="5" t="s">
        <v>1682</v>
      </c>
    </row>
    <row r="1850" spans="1:2" x14ac:dyDescent="0.25">
      <c r="A1850" s="5" t="s">
        <v>1683</v>
      </c>
      <c r="B1850" s="5" t="s">
        <v>1683</v>
      </c>
    </row>
    <row r="1851" spans="1:2" x14ac:dyDescent="0.25">
      <c r="A1851" s="5" t="s">
        <v>1684</v>
      </c>
      <c r="B1851" s="5" t="s">
        <v>2269</v>
      </c>
    </row>
    <row r="1852" spans="1:2" x14ac:dyDescent="0.25">
      <c r="A1852" s="5" t="s">
        <v>1685</v>
      </c>
      <c r="B1852" s="5" t="s">
        <v>1685</v>
      </c>
    </row>
    <row r="1853" spans="1:2" x14ac:dyDescent="0.25">
      <c r="A1853" s="5" t="s">
        <v>1686</v>
      </c>
      <c r="B1853" s="5" t="s">
        <v>1686</v>
      </c>
    </row>
    <row r="1854" spans="1:2" x14ac:dyDescent="0.25">
      <c r="A1854" s="5" t="s">
        <v>1687</v>
      </c>
      <c r="B1854" s="5" t="s">
        <v>1687</v>
      </c>
    </row>
    <row r="1855" spans="1:2" x14ac:dyDescent="0.25">
      <c r="A1855" s="5" t="s">
        <v>1688</v>
      </c>
      <c r="B1855" s="5" t="s">
        <v>1688</v>
      </c>
    </row>
    <row r="1856" spans="1:2" x14ac:dyDescent="0.25">
      <c r="A1856" s="5" t="s">
        <v>1689</v>
      </c>
      <c r="B1856" s="5" t="s">
        <v>1689</v>
      </c>
    </row>
    <row r="1857" spans="1:2" x14ac:dyDescent="0.25">
      <c r="A1857" s="5" t="s">
        <v>1690</v>
      </c>
      <c r="B1857" s="5" t="s">
        <v>1690</v>
      </c>
    </row>
    <row r="1858" spans="1:2" x14ac:dyDescent="0.25">
      <c r="A1858" s="5" t="s">
        <v>1691</v>
      </c>
      <c r="B1858" s="5" t="s">
        <v>1691</v>
      </c>
    </row>
    <row r="1859" spans="1:2" x14ac:dyDescent="0.25">
      <c r="A1859" s="5" t="s">
        <v>1692</v>
      </c>
      <c r="B1859" s="5" t="s">
        <v>1692</v>
      </c>
    </row>
    <row r="1860" spans="1:2" x14ac:dyDescent="0.25">
      <c r="A1860" s="5" t="s">
        <v>1693</v>
      </c>
      <c r="B1860" s="5" t="s">
        <v>1693</v>
      </c>
    </row>
    <row r="1861" spans="1:2" x14ac:dyDescent="0.25">
      <c r="A1861" s="5" t="s">
        <v>1694</v>
      </c>
      <c r="B1861" s="5" t="s">
        <v>1694</v>
      </c>
    </row>
    <row r="1862" spans="1:2" x14ac:dyDescent="0.25">
      <c r="A1862" s="5" t="s">
        <v>1695</v>
      </c>
      <c r="B1862" s="5" t="s">
        <v>1695</v>
      </c>
    </row>
    <row r="1863" spans="1:2" x14ac:dyDescent="0.25">
      <c r="A1863" s="5" t="s">
        <v>1696</v>
      </c>
      <c r="B1863" s="5" t="s">
        <v>1696</v>
      </c>
    </row>
    <row r="1864" spans="1:2" x14ac:dyDescent="0.25">
      <c r="A1864" s="5" t="s">
        <v>1697</v>
      </c>
      <c r="B1864" s="5" t="s">
        <v>1697</v>
      </c>
    </row>
    <row r="1865" spans="1:2" x14ac:dyDescent="0.25">
      <c r="A1865" s="5" t="s">
        <v>1698</v>
      </c>
      <c r="B1865" s="5" t="s">
        <v>1698</v>
      </c>
    </row>
    <row r="1866" spans="1:2" x14ac:dyDescent="0.25">
      <c r="A1866" s="5" t="s">
        <v>1699</v>
      </c>
      <c r="B1866" s="5" t="s">
        <v>1699</v>
      </c>
    </row>
    <row r="1867" spans="1:2" ht="30" x14ac:dyDescent="0.25">
      <c r="A1867" s="5" t="s">
        <v>2784</v>
      </c>
      <c r="B1867" s="5" t="s">
        <v>2784</v>
      </c>
    </row>
    <row r="1868" spans="1:2" x14ac:dyDescent="0.25">
      <c r="A1868" s="5" t="s">
        <v>1700</v>
      </c>
      <c r="B1868" s="5" t="s">
        <v>1700</v>
      </c>
    </row>
    <row r="1869" spans="1:2" x14ac:dyDescent="0.25">
      <c r="A1869" s="5" t="s">
        <v>1701</v>
      </c>
      <c r="B1869" s="5" t="s">
        <v>1701</v>
      </c>
    </row>
    <row r="1870" spans="1:2" x14ac:dyDescent="0.25">
      <c r="A1870" s="5" t="s">
        <v>1702</v>
      </c>
      <c r="B1870" s="5" t="s">
        <v>1702</v>
      </c>
    </row>
    <row r="1871" spans="1:2" x14ac:dyDescent="0.25">
      <c r="A1871" s="5" t="s">
        <v>1703</v>
      </c>
      <c r="B1871" s="5" t="s">
        <v>1703</v>
      </c>
    </row>
    <row r="1872" spans="1:2" x14ac:dyDescent="0.25">
      <c r="A1872" s="5" t="s">
        <v>1704</v>
      </c>
      <c r="B1872" s="5" t="s">
        <v>1704</v>
      </c>
    </row>
    <row r="1873" spans="1:2" x14ac:dyDescent="0.25">
      <c r="A1873" s="5" t="s">
        <v>1705</v>
      </c>
      <c r="B1873" s="5" t="s">
        <v>1705</v>
      </c>
    </row>
    <row r="1874" spans="1:2" x14ac:dyDescent="0.25">
      <c r="A1874" s="5" t="s">
        <v>1706</v>
      </c>
      <c r="B1874" s="5" t="s">
        <v>1706</v>
      </c>
    </row>
    <row r="1875" spans="1:2" x14ac:dyDescent="0.25">
      <c r="A1875" s="5" t="s">
        <v>1707</v>
      </c>
      <c r="B1875" s="5" t="s">
        <v>1707</v>
      </c>
    </row>
    <row r="1876" spans="1:2" x14ac:dyDescent="0.25">
      <c r="A1876" s="5" t="s">
        <v>2785</v>
      </c>
      <c r="B1876" s="5" t="s">
        <v>2785</v>
      </c>
    </row>
    <row r="1877" spans="1:2" x14ac:dyDescent="0.25">
      <c r="A1877" s="5" t="s">
        <v>1708</v>
      </c>
      <c r="B1877" s="5" t="s">
        <v>1708</v>
      </c>
    </row>
    <row r="1878" spans="1:2" x14ac:dyDescent="0.25">
      <c r="A1878" s="5" t="s">
        <v>1709</v>
      </c>
      <c r="B1878" s="5" t="s">
        <v>1709</v>
      </c>
    </row>
    <row r="1879" spans="1:2" x14ac:dyDescent="0.25">
      <c r="A1879" s="5" t="s">
        <v>1710</v>
      </c>
      <c r="B1879" s="5" t="s">
        <v>1710</v>
      </c>
    </row>
    <row r="1880" spans="1:2" x14ac:dyDescent="0.25">
      <c r="A1880" s="5" t="s">
        <v>1711</v>
      </c>
      <c r="B1880" s="5" t="s">
        <v>1711</v>
      </c>
    </row>
    <row r="1881" spans="1:2" x14ac:dyDescent="0.25">
      <c r="A1881" s="5" t="s">
        <v>1712</v>
      </c>
      <c r="B1881" s="5" t="s">
        <v>1712</v>
      </c>
    </row>
    <row r="1882" spans="1:2" x14ac:dyDescent="0.25">
      <c r="A1882" s="5" t="s">
        <v>1713</v>
      </c>
      <c r="B1882" s="5" t="s">
        <v>1713</v>
      </c>
    </row>
    <row r="1883" spans="1:2" x14ac:dyDescent="0.25">
      <c r="A1883" s="5" t="s">
        <v>2786</v>
      </c>
      <c r="B1883" s="5" t="s">
        <v>2786</v>
      </c>
    </row>
    <row r="1884" spans="1:2" x14ac:dyDescent="0.25">
      <c r="A1884" s="5" t="s">
        <v>1714</v>
      </c>
      <c r="B1884" s="5" t="s">
        <v>1714</v>
      </c>
    </row>
    <row r="1885" spans="1:2" x14ac:dyDescent="0.25">
      <c r="A1885" s="5" t="s">
        <v>1715</v>
      </c>
      <c r="B1885" s="5" t="s">
        <v>1715</v>
      </c>
    </row>
    <row r="1886" spans="1:2" x14ac:dyDescent="0.25">
      <c r="A1886" s="5" t="s">
        <v>2787</v>
      </c>
      <c r="B1886" s="5" t="s">
        <v>2787</v>
      </c>
    </row>
    <row r="1887" spans="1:2" x14ac:dyDescent="0.25">
      <c r="A1887" s="5" t="s">
        <v>1716</v>
      </c>
      <c r="B1887" s="5" t="s">
        <v>1716</v>
      </c>
    </row>
    <row r="1888" spans="1:2" x14ac:dyDescent="0.25">
      <c r="A1888" s="5" t="s">
        <v>1717</v>
      </c>
      <c r="B1888" s="5" t="s">
        <v>1717</v>
      </c>
    </row>
    <row r="1889" spans="1:2" x14ac:dyDescent="0.25">
      <c r="A1889" s="5" t="s">
        <v>1718</v>
      </c>
      <c r="B1889" s="5" t="s">
        <v>1718</v>
      </c>
    </row>
    <row r="1890" spans="1:2" x14ac:dyDescent="0.25">
      <c r="A1890" s="5" t="s">
        <v>1719</v>
      </c>
      <c r="B1890" s="5" t="s">
        <v>1719</v>
      </c>
    </row>
    <row r="1891" spans="1:2" x14ac:dyDescent="0.25">
      <c r="A1891" s="5" t="s">
        <v>1720</v>
      </c>
      <c r="B1891" s="5" t="s">
        <v>1720</v>
      </c>
    </row>
    <row r="1892" spans="1:2" x14ac:dyDescent="0.25">
      <c r="A1892" s="5" t="s">
        <v>1721</v>
      </c>
      <c r="B1892" s="5" t="s">
        <v>1721</v>
      </c>
    </row>
    <row r="1893" spans="1:2" x14ac:dyDescent="0.25">
      <c r="A1893" s="5" t="s">
        <v>1722</v>
      </c>
      <c r="B1893" s="5" t="s">
        <v>1722</v>
      </c>
    </row>
    <row r="1894" spans="1:2" x14ac:dyDescent="0.25">
      <c r="A1894" s="5" t="s">
        <v>1723</v>
      </c>
      <c r="B1894" s="5" t="s">
        <v>1723</v>
      </c>
    </row>
    <row r="1895" spans="1:2" x14ac:dyDescent="0.25">
      <c r="A1895" s="5" t="s">
        <v>1724</v>
      </c>
      <c r="B1895" s="5" t="s">
        <v>1724</v>
      </c>
    </row>
    <row r="1896" spans="1:2" x14ac:dyDescent="0.25">
      <c r="A1896" s="5" t="s">
        <v>1725</v>
      </c>
      <c r="B1896" s="5" t="s">
        <v>1725</v>
      </c>
    </row>
    <row r="1897" spans="1:2" x14ac:dyDescent="0.25">
      <c r="A1897" s="5" t="s">
        <v>1726</v>
      </c>
      <c r="B1897" s="5" t="s">
        <v>1726</v>
      </c>
    </row>
    <row r="1898" spans="1:2" x14ac:dyDescent="0.25">
      <c r="A1898" s="5" t="s">
        <v>1727</v>
      </c>
      <c r="B1898" s="5" t="s">
        <v>1727</v>
      </c>
    </row>
    <row r="1899" spans="1:2" x14ac:dyDescent="0.25">
      <c r="A1899" s="5" t="s">
        <v>1728</v>
      </c>
      <c r="B1899" s="5" t="s">
        <v>1728</v>
      </c>
    </row>
    <row r="1900" spans="1:2" x14ac:dyDescent="0.25">
      <c r="A1900" s="5" t="s">
        <v>1729</v>
      </c>
      <c r="B1900" s="5" t="s">
        <v>1729</v>
      </c>
    </row>
    <row r="1901" spans="1:2" x14ac:dyDescent="0.25">
      <c r="A1901" s="5" t="s">
        <v>1730</v>
      </c>
      <c r="B1901" s="5" t="s">
        <v>1730</v>
      </c>
    </row>
    <row r="1902" spans="1:2" x14ac:dyDescent="0.25">
      <c r="A1902" s="5" t="s">
        <v>1731</v>
      </c>
      <c r="B1902" s="5" t="s">
        <v>1731</v>
      </c>
    </row>
    <row r="1903" spans="1:2" x14ac:dyDescent="0.25">
      <c r="A1903" s="5" t="s">
        <v>1732</v>
      </c>
      <c r="B1903" s="5" t="s">
        <v>1732</v>
      </c>
    </row>
    <row r="1904" spans="1:2" x14ac:dyDescent="0.25">
      <c r="A1904" s="5" t="s">
        <v>1733</v>
      </c>
      <c r="B1904" s="5" t="s">
        <v>1733</v>
      </c>
    </row>
    <row r="1905" spans="1:2" x14ac:dyDescent="0.25">
      <c r="A1905" s="5" t="s">
        <v>1734</v>
      </c>
      <c r="B1905" s="5" t="s">
        <v>1734</v>
      </c>
    </row>
    <row r="1906" spans="1:2" x14ac:dyDescent="0.25">
      <c r="A1906" s="5" t="s">
        <v>1735</v>
      </c>
      <c r="B1906" s="5" t="s">
        <v>1735</v>
      </c>
    </row>
    <row r="1907" spans="1:2" x14ac:dyDescent="0.25">
      <c r="A1907" s="5" t="s">
        <v>1736</v>
      </c>
      <c r="B1907" s="5" t="s">
        <v>1736</v>
      </c>
    </row>
    <row r="1908" spans="1:2" x14ac:dyDescent="0.25">
      <c r="A1908" s="5" t="s">
        <v>1737</v>
      </c>
      <c r="B1908" s="5" t="s">
        <v>1737</v>
      </c>
    </row>
    <row r="1909" spans="1:2" x14ac:dyDescent="0.25">
      <c r="A1909" s="5" t="s">
        <v>1738</v>
      </c>
      <c r="B1909" s="5" t="s">
        <v>1738</v>
      </c>
    </row>
    <row r="1910" spans="1:2" x14ac:dyDescent="0.25">
      <c r="A1910" s="5" t="s">
        <v>1739</v>
      </c>
      <c r="B1910" s="5" t="s">
        <v>1739</v>
      </c>
    </row>
    <row r="1911" spans="1:2" x14ac:dyDescent="0.25">
      <c r="A1911" s="5" t="s">
        <v>1740</v>
      </c>
      <c r="B1911" s="5" t="s">
        <v>1740</v>
      </c>
    </row>
    <row r="1912" spans="1:2" x14ac:dyDescent="0.25">
      <c r="A1912" s="5" t="s">
        <v>1741</v>
      </c>
      <c r="B1912" s="5" t="s">
        <v>1741</v>
      </c>
    </row>
    <row r="1913" spans="1:2" x14ac:dyDescent="0.25">
      <c r="A1913" s="5" t="s">
        <v>1742</v>
      </c>
      <c r="B1913" s="5" t="s">
        <v>1742</v>
      </c>
    </row>
    <row r="1914" spans="1:2" x14ac:dyDescent="0.25">
      <c r="A1914" s="5" t="s">
        <v>1743</v>
      </c>
      <c r="B1914" s="5" t="s">
        <v>1743</v>
      </c>
    </row>
    <row r="1915" spans="1:2" x14ac:dyDescent="0.25">
      <c r="A1915" s="5" t="s">
        <v>1744</v>
      </c>
      <c r="B1915" s="5" t="s">
        <v>1744</v>
      </c>
    </row>
    <row r="1916" spans="1:2" x14ac:dyDescent="0.25">
      <c r="A1916" s="5" t="s">
        <v>1745</v>
      </c>
      <c r="B1916" s="5" t="s">
        <v>1745</v>
      </c>
    </row>
    <row r="1917" spans="1:2" x14ac:dyDescent="0.25">
      <c r="A1917" s="5" t="s">
        <v>1746</v>
      </c>
      <c r="B1917" s="5" t="s">
        <v>1746</v>
      </c>
    </row>
    <row r="1918" spans="1:2" x14ac:dyDescent="0.25">
      <c r="A1918" s="5" t="s">
        <v>1747</v>
      </c>
      <c r="B1918" s="5" t="s">
        <v>1747</v>
      </c>
    </row>
    <row r="1919" spans="1:2" x14ac:dyDescent="0.25">
      <c r="A1919" s="5" t="s">
        <v>1748</v>
      </c>
      <c r="B1919" s="5" t="s">
        <v>1748</v>
      </c>
    </row>
    <row r="1920" spans="1:2" x14ac:dyDescent="0.25">
      <c r="A1920" s="5" t="s">
        <v>1749</v>
      </c>
      <c r="B1920" s="5" t="s">
        <v>1749</v>
      </c>
    </row>
    <row r="1921" spans="1:2" x14ac:dyDescent="0.25">
      <c r="A1921" s="5" t="s">
        <v>1750</v>
      </c>
      <c r="B1921" s="5" t="s">
        <v>1750</v>
      </c>
    </row>
    <row r="1922" spans="1:2" x14ac:dyDescent="0.25">
      <c r="A1922" s="5" t="s">
        <v>1751</v>
      </c>
      <c r="B1922" s="5" t="s">
        <v>1751</v>
      </c>
    </row>
    <row r="1923" spans="1:2" x14ac:dyDescent="0.25">
      <c r="A1923" s="5" t="s">
        <v>1752</v>
      </c>
      <c r="B1923" s="5" t="s">
        <v>1752</v>
      </c>
    </row>
    <row r="1924" spans="1:2" x14ac:dyDescent="0.25">
      <c r="A1924" s="5" t="s">
        <v>1753</v>
      </c>
      <c r="B1924" s="5" t="s">
        <v>1753</v>
      </c>
    </row>
    <row r="1925" spans="1:2" x14ac:dyDescent="0.25">
      <c r="A1925" s="5" t="s">
        <v>1754</v>
      </c>
      <c r="B1925" s="5" t="s">
        <v>1754</v>
      </c>
    </row>
    <row r="1926" spans="1:2" x14ac:dyDescent="0.25">
      <c r="A1926" s="5" t="s">
        <v>1755</v>
      </c>
      <c r="B1926" s="5" t="s">
        <v>1755</v>
      </c>
    </row>
    <row r="1927" spans="1:2" x14ac:dyDescent="0.25">
      <c r="A1927" s="5" t="s">
        <v>1756</v>
      </c>
      <c r="B1927" s="5" t="s">
        <v>1756</v>
      </c>
    </row>
    <row r="1928" spans="1:2" x14ac:dyDescent="0.25">
      <c r="A1928" s="5" t="s">
        <v>1757</v>
      </c>
      <c r="B1928" s="5" t="s">
        <v>1757</v>
      </c>
    </row>
    <row r="1929" spans="1:2" x14ac:dyDescent="0.25">
      <c r="A1929" s="5" t="s">
        <v>1758</v>
      </c>
      <c r="B1929" s="5" t="s">
        <v>1758</v>
      </c>
    </row>
    <row r="1930" spans="1:2" x14ac:dyDescent="0.25">
      <c r="A1930" s="5" t="s">
        <v>1759</v>
      </c>
      <c r="B1930" s="5" t="s">
        <v>1759</v>
      </c>
    </row>
    <row r="1931" spans="1:2" x14ac:dyDescent="0.25">
      <c r="A1931" s="5" t="s">
        <v>1760</v>
      </c>
      <c r="B1931" s="5" t="s">
        <v>1760</v>
      </c>
    </row>
    <row r="1932" spans="1:2" x14ac:dyDescent="0.25">
      <c r="A1932" s="5" t="s">
        <v>1761</v>
      </c>
      <c r="B1932" s="5" t="s">
        <v>1761</v>
      </c>
    </row>
    <row r="1933" spans="1:2" x14ac:dyDescent="0.25">
      <c r="A1933" s="5" t="s">
        <v>1762</v>
      </c>
      <c r="B1933" s="5" t="s">
        <v>1762</v>
      </c>
    </row>
    <row r="1934" spans="1:2" x14ac:dyDescent="0.25">
      <c r="A1934" s="5" t="s">
        <v>1763</v>
      </c>
      <c r="B1934" s="5" t="s">
        <v>1763</v>
      </c>
    </row>
    <row r="1935" spans="1:2" x14ac:dyDescent="0.25">
      <c r="A1935" s="5" t="s">
        <v>1764</v>
      </c>
      <c r="B1935" s="5" t="s">
        <v>1764</v>
      </c>
    </row>
    <row r="1936" spans="1:2" x14ac:dyDescent="0.25">
      <c r="A1936" s="5" t="s">
        <v>2788</v>
      </c>
      <c r="B1936" s="5" t="s">
        <v>2788</v>
      </c>
    </row>
    <row r="1937" spans="1:2" x14ac:dyDescent="0.25">
      <c r="A1937" s="5" t="s">
        <v>1765</v>
      </c>
      <c r="B1937" s="5" t="s">
        <v>1765</v>
      </c>
    </row>
    <row r="1938" spans="1:2" x14ac:dyDescent="0.25">
      <c r="A1938" s="5" t="s">
        <v>1766</v>
      </c>
      <c r="B1938" s="5" t="s">
        <v>1766</v>
      </c>
    </row>
    <row r="1939" spans="1:2" x14ac:dyDescent="0.25">
      <c r="A1939" s="5" t="s">
        <v>1767</v>
      </c>
      <c r="B1939" s="5" t="s">
        <v>1767</v>
      </c>
    </row>
    <row r="1940" spans="1:2" x14ac:dyDescent="0.25">
      <c r="A1940" s="5" t="s">
        <v>1768</v>
      </c>
      <c r="B1940" s="5" t="s">
        <v>1768</v>
      </c>
    </row>
    <row r="1941" spans="1:2" x14ac:dyDescent="0.25">
      <c r="A1941" s="5" t="s">
        <v>1769</v>
      </c>
      <c r="B1941" s="5" t="s">
        <v>1769</v>
      </c>
    </row>
    <row r="1942" spans="1:2" x14ac:dyDescent="0.25">
      <c r="A1942" s="5" t="s">
        <v>1770</v>
      </c>
      <c r="B1942" s="5" t="s">
        <v>1770</v>
      </c>
    </row>
    <row r="1943" spans="1:2" x14ac:dyDescent="0.25">
      <c r="A1943" s="5" t="s">
        <v>1771</v>
      </c>
      <c r="B1943" s="5" t="s">
        <v>1771</v>
      </c>
    </row>
    <row r="1944" spans="1:2" x14ac:dyDescent="0.25">
      <c r="A1944" s="5" t="s">
        <v>1772</v>
      </c>
      <c r="B1944" s="5" t="s">
        <v>1772</v>
      </c>
    </row>
    <row r="1945" spans="1:2" x14ac:dyDescent="0.25">
      <c r="A1945" s="5" t="s">
        <v>2789</v>
      </c>
      <c r="B1945" s="5" t="s">
        <v>2789</v>
      </c>
    </row>
    <row r="1946" spans="1:2" x14ac:dyDescent="0.25">
      <c r="A1946" s="5" t="s">
        <v>1773</v>
      </c>
      <c r="B1946" s="5" t="s">
        <v>1773</v>
      </c>
    </row>
    <row r="1947" spans="1:2" x14ac:dyDescent="0.25">
      <c r="A1947" s="5" t="s">
        <v>1774</v>
      </c>
      <c r="B1947" s="5" t="s">
        <v>1774</v>
      </c>
    </row>
    <row r="1948" spans="1:2" x14ac:dyDescent="0.25">
      <c r="A1948" s="5" t="s">
        <v>1775</v>
      </c>
      <c r="B1948" s="5" t="s">
        <v>1775</v>
      </c>
    </row>
    <row r="1949" spans="1:2" x14ac:dyDescent="0.25">
      <c r="A1949" s="5" t="s">
        <v>1776</v>
      </c>
      <c r="B1949" s="5" t="s">
        <v>1776</v>
      </c>
    </row>
    <row r="1950" spans="1:2" x14ac:dyDescent="0.25">
      <c r="A1950" s="5" t="s">
        <v>1777</v>
      </c>
      <c r="B1950" s="5" t="s">
        <v>1777</v>
      </c>
    </row>
    <row r="1951" spans="1:2" x14ac:dyDescent="0.25">
      <c r="A1951" s="5" t="s">
        <v>1778</v>
      </c>
      <c r="B1951" s="5" t="s">
        <v>1778</v>
      </c>
    </row>
    <row r="1952" spans="1:2" x14ac:dyDescent="0.25">
      <c r="A1952" s="5" t="s">
        <v>1779</v>
      </c>
      <c r="B1952" s="5" t="s">
        <v>1779</v>
      </c>
    </row>
    <row r="1953" spans="1:2" x14ac:dyDescent="0.25">
      <c r="A1953" s="5" t="s">
        <v>1780</v>
      </c>
      <c r="B1953" s="5" t="s">
        <v>1780</v>
      </c>
    </row>
    <row r="1954" spans="1:2" x14ac:dyDescent="0.25">
      <c r="A1954" s="5" t="s">
        <v>1781</v>
      </c>
      <c r="B1954" s="5" t="s">
        <v>1781</v>
      </c>
    </row>
    <row r="1955" spans="1:2" x14ac:dyDescent="0.25">
      <c r="A1955" s="5" t="s">
        <v>1781</v>
      </c>
      <c r="B1955" s="5" t="s">
        <v>1781</v>
      </c>
    </row>
    <row r="1956" spans="1:2" x14ac:dyDescent="0.25">
      <c r="A1956" s="5" t="s">
        <v>1782</v>
      </c>
      <c r="B1956" s="5" t="s">
        <v>1782</v>
      </c>
    </row>
    <row r="1957" spans="1:2" x14ac:dyDescent="0.25">
      <c r="A1957" s="5" t="s">
        <v>1783</v>
      </c>
      <c r="B1957" s="5" t="s">
        <v>1783</v>
      </c>
    </row>
    <row r="1958" spans="1:2" x14ac:dyDescent="0.25">
      <c r="A1958" s="5" t="s">
        <v>2790</v>
      </c>
      <c r="B1958" s="5" t="s">
        <v>2790</v>
      </c>
    </row>
    <row r="1959" spans="1:2" x14ac:dyDescent="0.25">
      <c r="A1959" s="5" t="s">
        <v>1784</v>
      </c>
      <c r="B1959" s="5" t="s">
        <v>1784</v>
      </c>
    </row>
    <row r="1960" spans="1:2" x14ac:dyDescent="0.25">
      <c r="A1960" s="5" t="s">
        <v>1785</v>
      </c>
      <c r="B1960" s="5" t="s">
        <v>1785</v>
      </c>
    </row>
    <row r="1961" spans="1:2" x14ac:dyDescent="0.25">
      <c r="A1961" s="5" t="s">
        <v>1786</v>
      </c>
      <c r="B1961" s="5" t="s">
        <v>1786</v>
      </c>
    </row>
    <row r="1962" spans="1:2" x14ac:dyDescent="0.25">
      <c r="A1962" s="5" t="s">
        <v>1787</v>
      </c>
      <c r="B1962" s="5" t="s">
        <v>1787</v>
      </c>
    </row>
    <row r="1963" spans="1:2" x14ac:dyDescent="0.25">
      <c r="A1963" s="5" t="s">
        <v>1788</v>
      </c>
      <c r="B1963" s="5" t="s">
        <v>1788</v>
      </c>
    </row>
    <row r="1964" spans="1:2" x14ac:dyDescent="0.25">
      <c r="A1964" s="5" t="s">
        <v>1789</v>
      </c>
      <c r="B1964" s="5" t="s">
        <v>1789</v>
      </c>
    </row>
    <row r="1965" spans="1:2" x14ac:dyDescent="0.25">
      <c r="A1965" s="5" t="s">
        <v>1790</v>
      </c>
      <c r="B1965" s="5" t="s">
        <v>1790</v>
      </c>
    </row>
    <row r="1966" spans="1:2" x14ac:dyDescent="0.25">
      <c r="A1966" s="5" t="s">
        <v>2791</v>
      </c>
      <c r="B1966" s="5" t="s">
        <v>2791</v>
      </c>
    </row>
    <row r="1967" spans="1:2" x14ac:dyDescent="0.25">
      <c r="A1967" s="5" t="s">
        <v>1791</v>
      </c>
      <c r="B1967" s="5" t="s">
        <v>1791</v>
      </c>
    </row>
    <row r="1968" spans="1:2" x14ac:dyDescent="0.25">
      <c r="A1968" s="5" t="s">
        <v>1792</v>
      </c>
      <c r="B1968" s="5" t="s">
        <v>1792</v>
      </c>
    </row>
    <row r="1969" spans="1:2" x14ac:dyDescent="0.25">
      <c r="A1969" s="5" t="s">
        <v>1793</v>
      </c>
      <c r="B1969" s="5" t="s">
        <v>1793</v>
      </c>
    </row>
    <row r="1970" spans="1:2" x14ac:dyDescent="0.25">
      <c r="A1970" s="5" t="s">
        <v>1794</v>
      </c>
      <c r="B1970" s="5" t="s">
        <v>1794</v>
      </c>
    </row>
    <row r="1971" spans="1:2" x14ac:dyDescent="0.25">
      <c r="A1971" s="5" t="s">
        <v>1795</v>
      </c>
      <c r="B1971" s="5" t="s">
        <v>1795</v>
      </c>
    </row>
    <row r="1972" spans="1:2" x14ac:dyDescent="0.25">
      <c r="A1972" s="5" t="s">
        <v>1796</v>
      </c>
      <c r="B1972" s="5" t="s">
        <v>1796</v>
      </c>
    </row>
    <row r="1973" spans="1:2" x14ac:dyDescent="0.25">
      <c r="A1973" s="5" t="s">
        <v>1797</v>
      </c>
      <c r="B1973" s="5" t="s">
        <v>1797</v>
      </c>
    </row>
    <row r="1974" spans="1:2" x14ac:dyDescent="0.25">
      <c r="A1974" s="5" t="s">
        <v>1798</v>
      </c>
      <c r="B1974" s="5" t="s">
        <v>1798</v>
      </c>
    </row>
    <row r="1975" spans="1:2" x14ac:dyDescent="0.25">
      <c r="A1975" s="5" t="s">
        <v>1799</v>
      </c>
      <c r="B1975" s="5" t="s">
        <v>1799</v>
      </c>
    </row>
    <row r="1976" spans="1:2" x14ac:dyDescent="0.25">
      <c r="A1976" s="5" t="s">
        <v>1800</v>
      </c>
      <c r="B1976" s="5" t="s">
        <v>1800</v>
      </c>
    </row>
    <row r="1977" spans="1:2" x14ac:dyDescent="0.25">
      <c r="A1977" s="5" t="s">
        <v>1801</v>
      </c>
      <c r="B1977" s="5" t="s">
        <v>1801</v>
      </c>
    </row>
    <row r="1978" spans="1:2" x14ac:dyDescent="0.25">
      <c r="A1978" s="5" t="s">
        <v>1802</v>
      </c>
      <c r="B1978" s="5" t="s">
        <v>1802</v>
      </c>
    </row>
    <row r="1979" spans="1:2" x14ac:dyDescent="0.25">
      <c r="A1979" s="5" t="s">
        <v>1803</v>
      </c>
      <c r="B1979" s="5" t="s">
        <v>1803</v>
      </c>
    </row>
    <row r="1980" spans="1:2" x14ac:dyDescent="0.25">
      <c r="A1980" s="5" t="s">
        <v>1804</v>
      </c>
      <c r="B1980" s="5" t="s">
        <v>1804</v>
      </c>
    </row>
    <row r="1981" spans="1:2" x14ac:dyDescent="0.25">
      <c r="A1981" s="5" t="s">
        <v>1805</v>
      </c>
      <c r="B1981" s="5" t="s">
        <v>1805</v>
      </c>
    </row>
    <row r="1982" spans="1:2" x14ac:dyDescent="0.25">
      <c r="A1982" s="5" t="s">
        <v>1806</v>
      </c>
      <c r="B1982" s="5" t="s">
        <v>1806</v>
      </c>
    </row>
    <row r="1983" spans="1:2" x14ac:dyDescent="0.25">
      <c r="A1983" s="5" t="s">
        <v>1807</v>
      </c>
      <c r="B1983" s="5" t="s">
        <v>1807</v>
      </c>
    </row>
    <row r="1984" spans="1:2" x14ac:dyDescent="0.25">
      <c r="A1984" s="5" t="s">
        <v>1808</v>
      </c>
      <c r="B1984" s="5" t="s">
        <v>1808</v>
      </c>
    </row>
    <row r="1985" spans="1:2" x14ac:dyDescent="0.25">
      <c r="A1985" s="5" t="s">
        <v>1809</v>
      </c>
      <c r="B1985" s="5" t="s">
        <v>1809</v>
      </c>
    </row>
    <row r="1986" spans="1:2" x14ac:dyDescent="0.25">
      <c r="A1986" s="5" t="s">
        <v>1810</v>
      </c>
      <c r="B1986" s="5" t="s">
        <v>1810</v>
      </c>
    </row>
    <row r="1987" spans="1:2" x14ac:dyDescent="0.25">
      <c r="A1987" s="5" t="s">
        <v>1811</v>
      </c>
      <c r="B1987" s="5" t="s">
        <v>1811</v>
      </c>
    </row>
    <row r="1988" spans="1:2" x14ac:dyDescent="0.25">
      <c r="A1988" s="5" t="s">
        <v>1812</v>
      </c>
      <c r="B1988" s="5" t="s">
        <v>1812</v>
      </c>
    </row>
    <row r="1989" spans="1:2" x14ac:dyDescent="0.25">
      <c r="A1989" s="5" t="s">
        <v>1813</v>
      </c>
      <c r="B1989" s="5" t="s">
        <v>1813</v>
      </c>
    </row>
    <row r="1990" spans="1:2" x14ac:dyDescent="0.25">
      <c r="A1990" s="5" t="s">
        <v>1814</v>
      </c>
      <c r="B1990" s="5" t="s">
        <v>1814</v>
      </c>
    </row>
    <row r="1991" spans="1:2" x14ac:dyDescent="0.25">
      <c r="A1991" s="5" t="s">
        <v>1815</v>
      </c>
      <c r="B1991" s="5" t="s">
        <v>1815</v>
      </c>
    </row>
    <row r="1992" spans="1:2" x14ac:dyDescent="0.25">
      <c r="A1992" s="5" t="s">
        <v>1816</v>
      </c>
      <c r="B1992" s="5" t="s">
        <v>1816</v>
      </c>
    </row>
    <row r="1993" spans="1:2" x14ac:dyDescent="0.25">
      <c r="A1993" s="5" t="s">
        <v>1817</v>
      </c>
      <c r="B1993" s="5" t="s">
        <v>1817</v>
      </c>
    </row>
    <row r="1994" spans="1:2" x14ac:dyDescent="0.25">
      <c r="A1994" s="5" t="s">
        <v>1818</v>
      </c>
      <c r="B1994" s="5" t="s">
        <v>1818</v>
      </c>
    </row>
    <row r="1995" spans="1:2" x14ac:dyDescent="0.25">
      <c r="A1995" s="5" t="s">
        <v>1819</v>
      </c>
      <c r="B1995" s="5" t="s">
        <v>1819</v>
      </c>
    </row>
    <row r="1996" spans="1:2" x14ac:dyDescent="0.25">
      <c r="A1996" s="5" t="s">
        <v>1820</v>
      </c>
      <c r="B1996" s="5" t="s">
        <v>1820</v>
      </c>
    </row>
    <row r="1997" spans="1:2" x14ac:dyDescent="0.25">
      <c r="A1997" s="5" t="s">
        <v>1821</v>
      </c>
      <c r="B1997" s="5" t="s">
        <v>1821</v>
      </c>
    </row>
    <row r="1998" spans="1:2" x14ac:dyDescent="0.25">
      <c r="A1998" s="5" t="s">
        <v>1822</v>
      </c>
      <c r="B1998" s="5" t="s">
        <v>1822</v>
      </c>
    </row>
    <row r="1999" spans="1:2" x14ac:dyDescent="0.25">
      <c r="A1999" s="5" t="s">
        <v>1823</v>
      </c>
      <c r="B1999" s="5" t="s">
        <v>1823</v>
      </c>
    </row>
    <row r="2000" spans="1:2" x14ac:dyDescent="0.25">
      <c r="A2000" s="5" t="s">
        <v>2792</v>
      </c>
      <c r="B2000" s="5" t="s">
        <v>2792</v>
      </c>
    </row>
    <row r="2001" spans="1:2" x14ac:dyDescent="0.25">
      <c r="A2001" s="5" t="s">
        <v>1824</v>
      </c>
      <c r="B2001" s="5" t="s">
        <v>1824</v>
      </c>
    </row>
    <row r="2002" spans="1:2" x14ac:dyDescent="0.25">
      <c r="A2002" s="5" t="s">
        <v>1825</v>
      </c>
      <c r="B2002" s="5" t="s">
        <v>1825</v>
      </c>
    </row>
    <row r="2003" spans="1:2" x14ac:dyDescent="0.25">
      <c r="A2003" s="5" t="s">
        <v>1826</v>
      </c>
      <c r="B2003" s="5" t="s">
        <v>1826</v>
      </c>
    </row>
    <row r="2004" spans="1:2" x14ac:dyDescent="0.25">
      <c r="A2004" s="5" t="s">
        <v>2793</v>
      </c>
      <c r="B2004" s="5" t="s">
        <v>2793</v>
      </c>
    </row>
    <row r="2005" spans="1:2" x14ac:dyDescent="0.25">
      <c r="A2005" s="5" t="s">
        <v>1827</v>
      </c>
      <c r="B2005" s="5" t="s">
        <v>1827</v>
      </c>
    </row>
    <row r="2006" spans="1:2" x14ac:dyDescent="0.25">
      <c r="A2006" s="5" t="s">
        <v>1828</v>
      </c>
      <c r="B2006" s="5" t="s">
        <v>1828</v>
      </c>
    </row>
    <row r="2007" spans="1:2" x14ac:dyDescent="0.25">
      <c r="A2007" s="5" t="s">
        <v>1829</v>
      </c>
      <c r="B2007" s="5" t="s">
        <v>1829</v>
      </c>
    </row>
    <row r="2008" spans="1:2" x14ac:dyDescent="0.25">
      <c r="A2008" s="5" t="s">
        <v>1830</v>
      </c>
      <c r="B2008" s="5" t="s">
        <v>1830</v>
      </c>
    </row>
    <row r="2009" spans="1:2" x14ac:dyDescent="0.25">
      <c r="A2009" s="5" t="s">
        <v>1830</v>
      </c>
      <c r="B2009" s="5" t="s">
        <v>1830</v>
      </c>
    </row>
    <row r="2010" spans="1:2" x14ac:dyDescent="0.25">
      <c r="A2010" s="5" t="s">
        <v>2794</v>
      </c>
      <c r="B2010" s="5" t="s">
        <v>2794</v>
      </c>
    </row>
    <row r="2011" spans="1:2" x14ac:dyDescent="0.25">
      <c r="A2011" s="5" t="s">
        <v>1831</v>
      </c>
      <c r="B2011" s="5" t="s">
        <v>1831</v>
      </c>
    </row>
    <row r="2012" spans="1:2" x14ac:dyDescent="0.25">
      <c r="A2012" s="5" t="s">
        <v>1832</v>
      </c>
      <c r="B2012" s="5" t="s">
        <v>1832</v>
      </c>
    </row>
    <row r="2013" spans="1:2" x14ac:dyDescent="0.25">
      <c r="A2013" s="5" t="s">
        <v>1833</v>
      </c>
      <c r="B2013" s="5" t="s">
        <v>1833</v>
      </c>
    </row>
    <row r="2014" spans="1:2" x14ac:dyDescent="0.25">
      <c r="A2014" s="5" t="s">
        <v>1834</v>
      </c>
      <c r="B2014" s="5" t="s">
        <v>1834</v>
      </c>
    </row>
    <row r="2015" spans="1:2" x14ac:dyDescent="0.25">
      <c r="A2015" s="5" t="s">
        <v>1835</v>
      </c>
      <c r="B2015" s="5" t="s">
        <v>1835</v>
      </c>
    </row>
    <row r="2016" spans="1:2" x14ac:dyDescent="0.25">
      <c r="A2016" s="5" t="s">
        <v>1836</v>
      </c>
      <c r="B2016" s="5" t="s">
        <v>1836</v>
      </c>
    </row>
    <row r="2017" spans="1:2" x14ac:dyDescent="0.25">
      <c r="A2017" s="5" t="s">
        <v>1837</v>
      </c>
      <c r="B2017" s="5" t="s">
        <v>1837</v>
      </c>
    </row>
    <row r="2018" spans="1:2" x14ac:dyDescent="0.25">
      <c r="A2018" s="5" t="s">
        <v>1837</v>
      </c>
      <c r="B2018" s="5" t="s">
        <v>1837</v>
      </c>
    </row>
    <row r="2019" spans="1:2" x14ac:dyDescent="0.25">
      <c r="A2019" s="5" t="s">
        <v>1838</v>
      </c>
      <c r="B2019" s="5" t="s">
        <v>1838</v>
      </c>
    </row>
    <row r="2020" spans="1:2" x14ac:dyDescent="0.25">
      <c r="A2020" s="5" t="s">
        <v>1839</v>
      </c>
      <c r="B2020" s="5" t="s">
        <v>1839</v>
      </c>
    </row>
    <row r="2021" spans="1:2" x14ac:dyDescent="0.25">
      <c r="A2021" s="5" t="s">
        <v>1840</v>
      </c>
      <c r="B2021" s="5" t="s">
        <v>1840</v>
      </c>
    </row>
    <row r="2022" spans="1:2" x14ac:dyDescent="0.25">
      <c r="A2022" s="5" t="s">
        <v>1841</v>
      </c>
      <c r="B2022" s="5" t="s">
        <v>1841</v>
      </c>
    </row>
    <row r="2023" spans="1:2" x14ac:dyDescent="0.25">
      <c r="A2023" s="5" t="s">
        <v>1842</v>
      </c>
      <c r="B2023" s="5" t="s">
        <v>1842</v>
      </c>
    </row>
    <row r="2024" spans="1:2" x14ac:dyDescent="0.25">
      <c r="A2024" s="5" t="s">
        <v>1843</v>
      </c>
      <c r="B2024" s="5" t="s">
        <v>1843</v>
      </c>
    </row>
    <row r="2025" spans="1:2" x14ac:dyDescent="0.25">
      <c r="A2025" s="5" t="s">
        <v>1844</v>
      </c>
      <c r="B2025" s="5" t="s">
        <v>1844</v>
      </c>
    </row>
    <row r="2026" spans="1:2" x14ac:dyDescent="0.25">
      <c r="A2026" s="5" t="s">
        <v>1844</v>
      </c>
      <c r="B2026" s="5" t="s">
        <v>1844</v>
      </c>
    </row>
    <row r="2027" spans="1:2" x14ac:dyDescent="0.25">
      <c r="A2027" s="5" t="s">
        <v>1845</v>
      </c>
      <c r="B2027" s="5" t="s">
        <v>1845</v>
      </c>
    </row>
    <row r="2028" spans="1:2" x14ac:dyDescent="0.25">
      <c r="A2028" s="5" t="s">
        <v>1846</v>
      </c>
      <c r="B2028" s="5" t="s">
        <v>1847</v>
      </c>
    </row>
    <row r="2029" spans="1:2" x14ac:dyDescent="0.25">
      <c r="A2029" s="5" t="s">
        <v>1848</v>
      </c>
      <c r="B2029" s="5" t="s">
        <v>1848</v>
      </c>
    </row>
    <row r="2030" spans="1:2" x14ac:dyDescent="0.25">
      <c r="A2030" s="5" t="s">
        <v>1849</v>
      </c>
      <c r="B2030" s="5" t="s">
        <v>1849</v>
      </c>
    </row>
    <row r="2031" spans="1:2" x14ac:dyDescent="0.25">
      <c r="A2031" s="5" t="s">
        <v>1850</v>
      </c>
      <c r="B2031" s="5" t="s">
        <v>1850</v>
      </c>
    </row>
    <row r="2032" spans="1:2" x14ac:dyDescent="0.25">
      <c r="A2032" s="5" t="s">
        <v>1851</v>
      </c>
      <c r="B2032" s="5" t="s">
        <v>1851</v>
      </c>
    </row>
    <row r="2033" spans="1:2" x14ac:dyDescent="0.25">
      <c r="A2033" s="5" t="s">
        <v>2795</v>
      </c>
      <c r="B2033" s="5" t="s">
        <v>2795</v>
      </c>
    </row>
    <row r="2034" spans="1:2" x14ac:dyDescent="0.25">
      <c r="A2034" s="5" t="s">
        <v>1852</v>
      </c>
      <c r="B2034" s="5" t="s">
        <v>1852</v>
      </c>
    </row>
    <row r="2035" spans="1:2" x14ac:dyDescent="0.25">
      <c r="A2035" s="5" t="s">
        <v>1853</v>
      </c>
      <c r="B2035" s="5" t="s">
        <v>1853</v>
      </c>
    </row>
    <row r="2036" spans="1:2" x14ac:dyDescent="0.25">
      <c r="A2036" s="5" t="s">
        <v>1854</v>
      </c>
      <c r="B2036" s="5" t="s">
        <v>1854</v>
      </c>
    </row>
    <row r="2037" spans="1:2" x14ac:dyDescent="0.25">
      <c r="A2037" s="5" t="s">
        <v>1855</v>
      </c>
      <c r="B2037" s="5" t="s">
        <v>1855</v>
      </c>
    </row>
    <row r="2038" spans="1:2" x14ac:dyDescent="0.25">
      <c r="A2038" s="5" t="s">
        <v>1856</v>
      </c>
      <c r="B2038" s="5" t="s">
        <v>1856</v>
      </c>
    </row>
    <row r="2039" spans="1:2" x14ac:dyDescent="0.25">
      <c r="A2039" s="5" t="s">
        <v>1857</v>
      </c>
      <c r="B2039" s="5" t="s">
        <v>1857</v>
      </c>
    </row>
    <row r="2040" spans="1:2" x14ac:dyDescent="0.25">
      <c r="A2040" s="5" t="s">
        <v>1858</v>
      </c>
      <c r="B2040" s="5" t="s">
        <v>1858</v>
      </c>
    </row>
    <row r="2041" spans="1:2" ht="30" x14ac:dyDescent="0.25">
      <c r="A2041" s="5" t="s">
        <v>1859</v>
      </c>
      <c r="B2041" s="5" t="s">
        <v>1859</v>
      </c>
    </row>
    <row r="2042" spans="1:2" x14ac:dyDescent="0.25">
      <c r="A2042" s="5" t="s">
        <v>1860</v>
      </c>
      <c r="B2042" s="5" t="s">
        <v>1860</v>
      </c>
    </row>
    <row r="2043" spans="1:2" x14ac:dyDescent="0.25">
      <c r="A2043" s="5" t="s">
        <v>2796</v>
      </c>
      <c r="B2043" s="5" t="s">
        <v>2796</v>
      </c>
    </row>
    <row r="2044" spans="1:2" x14ac:dyDescent="0.25">
      <c r="A2044" s="5" t="s">
        <v>2797</v>
      </c>
      <c r="B2044" s="5" t="s">
        <v>2797</v>
      </c>
    </row>
    <row r="2045" spans="1:2" x14ac:dyDescent="0.25">
      <c r="A2045" s="5" t="s">
        <v>1861</v>
      </c>
      <c r="B2045" s="5" t="s">
        <v>1861</v>
      </c>
    </row>
    <row r="2046" spans="1:2" x14ac:dyDescent="0.25">
      <c r="A2046" s="5" t="s">
        <v>1862</v>
      </c>
      <c r="B2046" s="5" t="s">
        <v>1862</v>
      </c>
    </row>
    <row r="2047" spans="1:2" x14ac:dyDescent="0.25">
      <c r="A2047" s="5" t="s">
        <v>1863</v>
      </c>
      <c r="B2047" s="5" t="s">
        <v>1863</v>
      </c>
    </row>
    <row r="2048" spans="1:2" x14ac:dyDescent="0.25">
      <c r="A2048" s="5" t="s">
        <v>1864</v>
      </c>
      <c r="B2048" s="5" t="s">
        <v>1864</v>
      </c>
    </row>
    <row r="2049" spans="1:2" x14ac:dyDescent="0.25">
      <c r="A2049" s="5" t="s">
        <v>1865</v>
      </c>
      <c r="B2049" s="5" t="s">
        <v>1865</v>
      </c>
    </row>
    <row r="2050" spans="1:2" x14ac:dyDescent="0.25">
      <c r="A2050" s="5" t="s">
        <v>1866</v>
      </c>
      <c r="B2050" s="5" t="s">
        <v>1866</v>
      </c>
    </row>
    <row r="2051" spans="1:2" x14ac:dyDescent="0.25">
      <c r="A2051" s="5" t="s">
        <v>1867</v>
      </c>
      <c r="B2051" s="5" t="s">
        <v>1867</v>
      </c>
    </row>
    <row r="2052" spans="1:2" x14ac:dyDescent="0.25">
      <c r="A2052" s="5" t="s">
        <v>1868</v>
      </c>
      <c r="B2052" s="5" t="s">
        <v>1868</v>
      </c>
    </row>
    <row r="2053" spans="1:2" x14ac:dyDescent="0.25">
      <c r="A2053" s="5" t="s">
        <v>1868</v>
      </c>
      <c r="B2053" s="5" t="s">
        <v>1868</v>
      </c>
    </row>
    <row r="2054" spans="1:2" x14ac:dyDescent="0.25">
      <c r="A2054" s="5" t="s">
        <v>2798</v>
      </c>
      <c r="B2054" s="5" t="s">
        <v>2798</v>
      </c>
    </row>
    <row r="2055" spans="1:2" x14ac:dyDescent="0.25">
      <c r="A2055" s="5" t="s">
        <v>1869</v>
      </c>
      <c r="B2055" s="5" t="s">
        <v>1869</v>
      </c>
    </row>
    <row r="2056" spans="1:2" x14ac:dyDescent="0.25">
      <c r="A2056" s="5" t="s">
        <v>1870</v>
      </c>
      <c r="B2056" s="5" t="s">
        <v>1870</v>
      </c>
    </row>
    <row r="2057" spans="1:2" x14ac:dyDescent="0.25">
      <c r="A2057" s="5" t="s">
        <v>1871</v>
      </c>
      <c r="B2057" s="5" t="s">
        <v>1871</v>
      </c>
    </row>
    <row r="2058" spans="1:2" x14ac:dyDescent="0.25">
      <c r="A2058" s="5" t="s">
        <v>1872</v>
      </c>
      <c r="B2058" s="5" t="s">
        <v>1872</v>
      </c>
    </row>
    <row r="2059" spans="1:2" x14ac:dyDescent="0.25">
      <c r="A2059" s="5" t="s">
        <v>1873</v>
      </c>
      <c r="B2059" s="5" t="s">
        <v>1873</v>
      </c>
    </row>
    <row r="2060" spans="1:2" ht="30" x14ac:dyDescent="0.25">
      <c r="A2060" s="5" t="s">
        <v>1874</v>
      </c>
      <c r="B2060" s="5" t="s">
        <v>1874</v>
      </c>
    </row>
    <row r="2061" spans="1:2" x14ac:dyDescent="0.25">
      <c r="A2061" s="5" t="s">
        <v>1875</v>
      </c>
      <c r="B2061" s="5" t="s">
        <v>1875</v>
      </c>
    </row>
    <row r="2062" spans="1:2" x14ac:dyDescent="0.25">
      <c r="A2062" s="5" t="s">
        <v>1876</v>
      </c>
      <c r="B2062" s="5" t="s">
        <v>1876</v>
      </c>
    </row>
    <row r="2063" spans="1:2" x14ac:dyDescent="0.25">
      <c r="A2063" s="5" t="s">
        <v>1877</v>
      </c>
      <c r="B2063" s="5" t="s">
        <v>1877</v>
      </c>
    </row>
    <row r="2064" spans="1:2" x14ac:dyDescent="0.25">
      <c r="A2064" s="5" t="s">
        <v>1878</v>
      </c>
      <c r="B2064" s="5" t="s">
        <v>1878</v>
      </c>
    </row>
    <row r="2065" spans="1:2" x14ac:dyDescent="0.25">
      <c r="A2065" s="5" t="s">
        <v>1879</v>
      </c>
      <c r="B2065" s="5" t="s">
        <v>1879</v>
      </c>
    </row>
    <row r="2066" spans="1:2" x14ac:dyDescent="0.25">
      <c r="A2066" s="5" t="s">
        <v>1880</v>
      </c>
      <c r="B2066" s="5" t="s">
        <v>1880</v>
      </c>
    </row>
    <row r="2067" spans="1:2" x14ac:dyDescent="0.25">
      <c r="A2067" s="5" t="s">
        <v>1881</v>
      </c>
      <c r="B2067" s="5" t="s">
        <v>1881</v>
      </c>
    </row>
    <row r="2068" spans="1:2" x14ac:dyDescent="0.25">
      <c r="A2068" s="5" t="s">
        <v>1882</v>
      </c>
      <c r="B2068" s="5" t="s">
        <v>1882</v>
      </c>
    </row>
    <row r="2069" spans="1:2" x14ac:dyDescent="0.25">
      <c r="A2069" s="5" t="s">
        <v>1883</v>
      </c>
      <c r="B2069" s="5" t="s">
        <v>1883</v>
      </c>
    </row>
    <row r="2070" spans="1:2" x14ac:dyDescent="0.25">
      <c r="A2070" s="5" t="s">
        <v>1884</v>
      </c>
      <c r="B2070" s="5" t="s">
        <v>1884</v>
      </c>
    </row>
    <row r="2071" spans="1:2" x14ac:dyDescent="0.25">
      <c r="A2071" s="5" t="s">
        <v>1885</v>
      </c>
      <c r="B2071" s="5" t="s">
        <v>1885</v>
      </c>
    </row>
    <row r="2072" spans="1:2" x14ac:dyDescent="0.25">
      <c r="A2072" s="5" t="s">
        <v>2799</v>
      </c>
      <c r="B2072" s="5" t="s">
        <v>2799</v>
      </c>
    </row>
    <row r="2073" spans="1:2" x14ac:dyDescent="0.25">
      <c r="A2073" s="5" t="s">
        <v>1886</v>
      </c>
      <c r="B2073" s="5" t="s">
        <v>1886</v>
      </c>
    </row>
    <row r="2074" spans="1:2" x14ac:dyDescent="0.25">
      <c r="A2074" s="5" t="s">
        <v>1887</v>
      </c>
      <c r="B2074" s="5" t="s">
        <v>1887</v>
      </c>
    </row>
    <row r="2075" spans="1:2" x14ac:dyDescent="0.25">
      <c r="A2075" s="5" t="s">
        <v>1888</v>
      </c>
      <c r="B2075" s="5" t="s">
        <v>1888</v>
      </c>
    </row>
    <row r="2076" spans="1:2" x14ac:dyDescent="0.25">
      <c r="A2076" s="5" t="s">
        <v>1889</v>
      </c>
      <c r="B2076" s="5" t="s">
        <v>1889</v>
      </c>
    </row>
    <row r="2077" spans="1:2" x14ac:dyDescent="0.25">
      <c r="A2077" s="5" t="s">
        <v>1890</v>
      </c>
      <c r="B2077" s="5" t="s">
        <v>1890</v>
      </c>
    </row>
    <row r="2078" spans="1:2" x14ac:dyDescent="0.25">
      <c r="A2078" s="5" t="s">
        <v>1891</v>
      </c>
      <c r="B2078" s="5" t="s">
        <v>1891</v>
      </c>
    </row>
    <row r="2079" spans="1:2" x14ac:dyDescent="0.25">
      <c r="A2079" s="5" t="s">
        <v>1892</v>
      </c>
      <c r="B2079" s="5" t="s">
        <v>1892</v>
      </c>
    </row>
    <row r="2080" spans="1:2" x14ac:dyDescent="0.25">
      <c r="A2080" s="5" t="s">
        <v>1893</v>
      </c>
      <c r="B2080" s="5" t="s">
        <v>1893</v>
      </c>
    </row>
    <row r="2081" spans="1:2" x14ac:dyDescent="0.25">
      <c r="A2081" s="5" t="s">
        <v>1894</v>
      </c>
      <c r="B2081" s="5" t="s">
        <v>1894</v>
      </c>
    </row>
    <row r="2082" spans="1:2" x14ac:dyDescent="0.25">
      <c r="A2082" s="5" t="s">
        <v>1895</v>
      </c>
      <c r="B2082" s="5" t="s">
        <v>1895</v>
      </c>
    </row>
    <row r="2083" spans="1:2" x14ac:dyDescent="0.25">
      <c r="A2083" s="5" t="s">
        <v>1896</v>
      </c>
      <c r="B2083" s="5" t="s">
        <v>1896</v>
      </c>
    </row>
    <row r="2084" spans="1:2" x14ac:dyDescent="0.25">
      <c r="A2084" s="5" t="s">
        <v>1897</v>
      </c>
      <c r="B2084" s="5" t="s">
        <v>1897</v>
      </c>
    </row>
    <row r="2085" spans="1:2" x14ac:dyDescent="0.25">
      <c r="A2085" s="5" t="s">
        <v>1898</v>
      </c>
      <c r="B2085" s="5" t="s">
        <v>1898</v>
      </c>
    </row>
    <row r="2086" spans="1:2" x14ac:dyDescent="0.25">
      <c r="A2086" s="5" t="s">
        <v>1899</v>
      </c>
      <c r="B2086" s="5" t="s">
        <v>1899</v>
      </c>
    </row>
    <row r="2087" spans="1:2" x14ac:dyDescent="0.25">
      <c r="A2087" s="5" t="s">
        <v>1900</v>
      </c>
      <c r="B2087" s="5" t="s">
        <v>1900</v>
      </c>
    </row>
    <row r="2088" spans="1:2" x14ac:dyDescent="0.25">
      <c r="A2088" s="5" t="s">
        <v>1901</v>
      </c>
      <c r="B2088" s="5" t="s">
        <v>1901</v>
      </c>
    </row>
    <row r="2089" spans="1:2" x14ac:dyDescent="0.25">
      <c r="A2089" s="5" t="s">
        <v>1902</v>
      </c>
      <c r="B2089" s="5" t="s">
        <v>1902</v>
      </c>
    </row>
    <row r="2090" spans="1:2" x14ac:dyDescent="0.25">
      <c r="A2090" s="5" t="s">
        <v>1903</v>
      </c>
      <c r="B2090" s="5" t="s">
        <v>1903</v>
      </c>
    </row>
    <row r="2091" spans="1:2" x14ac:dyDescent="0.25">
      <c r="A2091" s="5" t="s">
        <v>1904</v>
      </c>
      <c r="B2091" s="5" t="s">
        <v>1904</v>
      </c>
    </row>
    <row r="2092" spans="1:2" x14ac:dyDescent="0.25">
      <c r="A2092" s="5" t="s">
        <v>1905</v>
      </c>
      <c r="B2092" s="5" t="s">
        <v>1905</v>
      </c>
    </row>
    <row r="2093" spans="1:2" x14ac:dyDescent="0.25">
      <c r="A2093" s="5" t="s">
        <v>1906</v>
      </c>
      <c r="B2093" s="5" t="s">
        <v>1906</v>
      </c>
    </row>
    <row r="2094" spans="1:2" x14ac:dyDescent="0.25">
      <c r="A2094" s="5" t="s">
        <v>1907</v>
      </c>
      <c r="B2094" s="5" t="s">
        <v>1907</v>
      </c>
    </row>
    <row r="2095" spans="1:2" x14ac:dyDescent="0.25">
      <c r="A2095" s="5" t="s">
        <v>1908</v>
      </c>
      <c r="B2095" s="5" t="s">
        <v>1908</v>
      </c>
    </row>
    <row r="2096" spans="1:2" x14ac:dyDescent="0.25">
      <c r="A2096" s="5" t="s">
        <v>1909</v>
      </c>
      <c r="B2096" s="5" t="s">
        <v>1909</v>
      </c>
    </row>
    <row r="2097" spans="1:2" x14ac:dyDescent="0.25">
      <c r="A2097" s="5" t="s">
        <v>1910</v>
      </c>
      <c r="B2097" s="5" t="s">
        <v>1910</v>
      </c>
    </row>
    <row r="2098" spans="1:2" x14ac:dyDescent="0.25">
      <c r="A2098" s="5" t="s">
        <v>1911</v>
      </c>
      <c r="B2098" s="5" t="s">
        <v>1911</v>
      </c>
    </row>
    <row r="2099" spans="1:2" x14ac:dyDescent="0.25">
      <c r="A2099" s="5" t="s">
        <v>1912</v>
      </c>
      <c r="B2099" s="5" t="s">
        <v>1912</v>
      </c>
    </row>
    <row r="2100" spans="1:2" x14ac:dyDescent="0.25">
      <c r="A2100" s="5" t="s">
        <v>1913</v>
      </c>
      <c r="B2100" s="5" t="s">
        <v>1913</v>
      </c>
    </row>
    <row r="2101" spans="1:2" x14ac:dyDescent="0.25">
      <c r="A2101" s="5" t="s">
        <v>1914</v>
      </c>
      <c r="B2101" s="5" t="s">
        <v>1914</v>
      </c>
    </row>
    <row r="2102" spans="1:2" x14ac:dyDescent="0.25">
      <c r="A2102" s="5" t="s">
        <v>1915</v>
      </c>
      <c r="B2102" s="5" t="s">
        <v>1915</v>
      </c>
    </row>
    <row r="2103" spans="1:2" x14ac:dyDescent="0.25">
      <c r="A2103" s="5" t="s">
        <v>1916</v>
      </c>
      <c r="B2103" s="5" t="s">
        <v>1916</v>
      </c>
    </row>
    <row r="2104" spans="1:2" x14ac:dyDescent="0.25">
      <c r="A2104" s="5" t="s">
        <v>1917</v>
      </c>
      <c r="B2104" s="5" t="s">
        <v>1917</v>
      </c>
    </row>
    <row r="2105" spans="1:2" x14ac:dyDescent="0.25">
      <c r="A2105" s="5" t="s">
        <v>1918</v>
      </c>
      <c r="B2105" s="5" t="s">
        <v>1918</v>
      </c>
    </row>
    <row r="2106" spans="1:2" x14ac:dyDescent="0.25">
      <c r="A2106" s="5" t="s">
        <v>1918</v>
      </c>
      <c r="B2106" s="5" t="s">
        <v>1918</v>
      </c>
    </row>
    <row r="2107" spans="1:2" x14ac:dyDescent="0.25">
      <c r="A2107" s="5" t="s">
        <v>1919</v>
      </c>
      <c r="B2107" s="5" t="s">
        <v>1919</v>
      </c>
    </row>
    <row r="2108" spans="1:2" x14ac:dyDescent="0.25">
      <c r="A2108" s="5" t="s">
        <v>2800</v>
      </c>
      <c r="B2108" s="5" t="s">
        <v>2800</v>
      </c>
    </row>
    <row r="2109" spans="1:2" x14ac:dyDescent="0.25">
      <c r="A2109" s="5" t="s">
        <v>1920</v>
      </c>
      <c r="B2109" s="5" t="s">
        <v>1920</v>
      </c>
    </row>
  </sheetData>
  <autoFilter ref="A1:B2109" xr:uid="{00000000-0009-0000-0000-000004000000}">
    <sortState ref="A2:B2109">
      <sortCondition ref="A2:A210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B2:P24"/>
  <sheetViews>
    <sheetView workbookViewId="0">
      <selection activeCell="B14" sqref="B14"/>
    </sheetView>
  </sheetViews>
  <sheetFormatPr baseColWidth="10" defaultRowHeight="12.75" x14ac:dyDescent="0.2"/>
  <cols>
    <col min="1" max="1" width="24.7109375" style="18" customWidth="1"/>
    <col min="2" max="2" width="38.28515625" style="18" customWidth="1"/>
    <col min="3" max="3" width="4.42578125" style="18" customWidth="1"/>
    <col min="4" max="16384" width="11.42578125" style="18"/>
  </cols>
  <sheetData>
    <row r="2" spans="2:16" x14ac:dyDescent="0.2">
      <c r="B2" s="17" t="s">
        <v>2380</v>
      </c>
      <c r="C2" s="17"/>
    </row>
    <row r="3" spans="2:16" x14ac:dyDescent="0.2">
      <c r="B3" s="17"/>
      <c r="C3" s="17"/>
    </row>
    <row r="4" spans="2:16" x14ac:dyDescent="0.2">
      <c r="B4" s="17"/>
      <c r="C4" s="17"/>
      <c r="D4" s="18" t="s">
        <v>2381</v>
      </c>
    </row>
    <row r="5" spans="2:16" x14ac:dyDescent="0.2">
      <c r="D5" s="18" t="s">
        <v>2388</v>
      </c>
    </row>
    <row r="6" spans="2:16" x14ac:dyDescent="0.2">
      <c r="D6" s="18" t="s">
        <v>2387</v>
      </c>
    </row>
    <row r="7" spans="2:16" x14ac:dyDescent="0.2">
      <c r="D7" s="74" t="s">
        <v>2389</v>
      </c>
      <c r="E7" s="74"/>
      <c r="F7" s="74"/>
      <c r="G7" s="74"/>
      <c r="H7" s="74"/>
      <c r="I7" s="74"/>
    </row>
    <row r="8" spans="2:16" x14ac:dyDescent="0.2">
      <c r="D8" s="74"/>
      <c r="E8" s="74"/>
      <c r="F8" s="74"/>
      <c r="G8" s="74"/>
      <c r="H8" s="74"/>
      <c r="I8" s="74"/>
    </row>
    <row r="9" spans="2:16" x14ac:dyDescent="0.2">
      <c r="D9" s="74"/>
      <c r="E9" s="74"/>
      <c r="F9" s="74"/>
      <c r="G9" s="74"/>
      <c r="H9" s="74"/>
      <c r="I9" s="74"/>
    </row>
    <row r="10" spans="2:16" x14ac:dyDescent="0.2">
      <c r="D10" s="74"/>
      <c r="E10" s="74"/>
      <c r="F10" s="74"/>
      <c r="G10" s="74"/>
      <c r="H10" s="74"/>
      <c r="I10" s="74"/>
    </row>
    <row r="11" spans="2:16" x14ac:dyDescent="0.2">
      <c r="D11" s="74"/>
      <c r="E11" s="74"/>
      <c r="F11" s="74"/>
      <c r="G11" s="74"/>
      <c r="H11" s="74"/>
      <c r="I11" s="74"/>
    </row>
    <row r="12" spans="2:16" x14ac:dyDescent="0.2">
      <c r="D12" s="18" t="s">
        <v>2382</v>
      </c>
    </row>
    <row r="13" spans="2:16" x14ac:dyDescent="0.2">
      <c r="D13" s="18" t="s">
        <v>2383</v>
      </c>
    </row>
    <row r="14" spans="2:16" x14ac:dyDescent="0.2">
      <c r="B14" s="20"/>
      <c r="C14" s="20"/>
      <c r="D14" s="75" t="s">
        <v>2384</v>
      </c>
      <c r="E14" s="76"/>
      <c r="F14" s="76"/>
    </row>
    <row r="15" spans="2:16" x14ac:dyDescent="0.2">
      <c r="D15" s="18" t="s">
        <v>2385</v>
      </c>
      <c r="F15" s="21"/>
      <c r="G15" s="22"/>
      <c r="H15" s="22"/>
      <c r="I15" s="22"/>
      <c r="J15" s="22"/>
      <c r="K15" s="22"/>
      <c r="L15" s="22"/>
      <c r="M15" s="22"/>
      <c r="N15" s="22"/>
      <c r="O15" s="22"/>
      <c r="P15" s="21"/>
    </row>
    <row r="16" spans="2:16" x14ac:dyDescent="0.2">
      <c r="D16" s="19"/>
      <c r="F16" s="21"/>
      <c r="G16" s="22"/>
      <c r="H16" s="22"/>
      <c r="I16" s="22"/>
      <c r="J16" s="22"/>
      <c r="K16" s="22"/>
      <c r="L16" s="22"/>
      <c r="M16" s="22"/>
      <c r="N16" s="22"/>
      <c r="O16" s="22"/>
      <c r="P16" s="21"/>
    </row>
    <row r="17" spans="2:15" x14ac:dyDescent="0.2">
      <c r="D17" s="75"/>
      <c r="E17" s="76"/>
      <c r="F17" s="76"/>
      <c r="G17" s="76"/>
      <c r="H17" s="76"/>
      <c r="I17" s="76"/>
      <c r="J17" s="76"/>
      <c r="K17" s="76"/>
      <c r="L17" s="76"/>
      <c r="M17" s="76"/>
      <c r="N17" s="76"/>
      <c r="O17" s="76"/>
    </row>
    <row r="18" spans="2:15" ht="15" x14ac:dyDescent="0.2">
      <c r="B18" s="74" t="s">
        <v>2386</v>
      </c>
      <c r="C18" s="74"/>
      <c r="D18" s="78"/>
      <c r="E18" s="78"/>
      <c r="F18" s="78"/>
      <c r="G18" s="78"/>
      <c r="H18" s="78"/>
      <c r="I18" s="78"/>
      <c r="J18" s="78"/>
      <c r="K18" s="78"/>
      <c r="L18" s="78"/>
      <c r="M18" s="78"/>
      <c r="N18" s="78"/>
      <c r="O18" s="78"/>
    </row>
    <row r="19" spans="2:15" x14ac:dyDescent="0.2">
      <c r="D19" s="77"/>
      <c r="E19" s="79"/>
      <c r="F19" s="79"/>
      <c r="G19" s="79"/>
      <c r="H19" s="79"/>
      <c r="I19" s="79"/>
      <c r="J19" s="79"/>
      <c r="K19" s="79"/>
      <c r="L19" s="79"/>
      <c r="M19" s="79"/>
      <c r="N19" s="79"/>
      <c r="O19" s="79"/>
    </row>
    <row r="20" spans="2:15" x14ac:dyDescent="0.2">
      <c r="D20" s="75"/>
      <c r="E20" s="76"/>
      <c r="F20" s="76"/>
      <c r="G20" s="76"/>
      <c r="H20" s="76"/>
      <c r="I20" s="76"/>
      <c r="J20" s="76"/>
      <c r="K20" s="76"/>
      <c r="L20" s="76"/>
      <c r="M20" s="76"/>
      <c r="N20" s="76"/>
      <c r="O20" s="76"/>
    </row>
    <row r="21" spans="2:15" x14ac:dyDescent="0.2">
      <c r="D21" s="75"/>
      <c r="E21" s="76"/>
      <c r="F21" s="76"/>
      <c r="G21" s="76"/>
      <c r="H21" s="76"/>
      <c r="I21" s="76"/>
      <c r="J21" s="76"/>
      <c r="K21" s="76"/>
      <c r="L21" s="76"/>
      <c r="M21" s="76"/>
      <c r="N21" s="76"/>
      <c r="O21" s="76"/>
    </row>
    <row r="22" spans="2:15" x14ac:dyDescent="0.2">
      <c r="D22" s="75"/>
      <c r="E22" s="76"/>
      <c r="F22" s="76"/>
      <c r="G22" s="76"/>
      <c r="H22" s="76"/>
      <c r="I22" s="76"/>
      <c r="J22" s="76"/>
      <c r="K22" s="76"/>
      <c r="L22" s="76"/>
      <c r="M22" s="76"/>
      <c r="N22" s="76"/>
      <c r="O22" s="76"/>
    </row>
    <row r="23" spans="2:15" x14ac:dyDescent="0.2">
      <c r="D23" s="75"/>
      <c r="E23" s="76"/>
      <c r="F23" s="76"/>
      <c r="G23" s="76"/>
      <c r="H23" s="76"/>
      <c r="I23" s="76"/>
      <c r="J23" s="76"/>
      <c r="K23" s="76"/>
      <c r="L23" s="76"/>
      <c r="M23" s="76"/>
      <c r="N23" s="76"/>
      <c r="O23" s="76"/>
    </row>
    <row r="24" spans="2:15" x14ac:dyDescent="0.2">
      <c r="D24" s="77"/>
      <c r="E24" s="76"/>
      <c r="F24" s="76"/>
      <c r="G24" s="76"/>
      <c r="H24" s="76"/>
      <c r="I24" s="76"/>
      <c r="J24" s="76"/>
      <c r="K24" s="76"/>
      <c r="L24" s="76"/>
      <c r="M24" s="76"/>
      <c r="N24" s="76"/>
      <c r="O24" s="76"/>
    </row>
  </sheetData>
  <sheetProtection password="F6FF" sheet="1" objects="1" scenarios="1" selectLockedCells="1"/>
  <mergeCells count="10">
    <mergeCell ref="D24:O24"/>
    <mergeCell ref="B18:O18"/>
    <mergeCell ref="D14:F14"/>
    <mergeCell ref="D17:O17"/>
    <mergeCell ref="D19:O19"/>
    <mergeCell ref="D7:I11"/>
    <mergeCell ref="D20:O20"/>
    <mergeCell ref="D21:O21"/>
    <mergeCell ref="D22:O22"/>
    <mergeCell ref="D23:O23"/>
  </mergeCells>
  <hyperlinks>
    <hyperlink ref="D14" r:id="rId1" xr:uid="{00000000-0004-0000-0500-000000000000}"/>
  </hyperlinks>
  <pageMargins left="0.78740157499999996" right="0.78740157499999996" top="0.984251969" bottom="0.984251969" header="0.4921259845" footer="0.4921259845"/>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F26"/>
  <sheetViews>
    <sheetView workbookViewId="0">
      <selection activeCell="H22" sqref="H22"/>
    </sheetView>
  </sheetViews>
  <sheetFormatPr baseColWidth="10" defaultRowHeight="15" x14ac:dyDescent="0.25"/>
  <cols>
    <col min="4" max="4" width="31" bestFit="1" customWidth="1"/>
    <col min="5" max="5" width="24.85546875" bestFit="1" customWidth="1"/>
    <col min="6" max="6" width="14.7109375" bestFit="1" customWidth="1"/>
  </cols>
  <sheetData>
    <row r="2" spans="1:6" x14ac:dyDescent="0.25">
      <c r="A2" s="33" t="s">
        <v>3024</v>
      </c>
      <c r="B2" s="33" t="s">
        <v>3025</v>
      </c>
      <c r="C2" s="33" t="s">
        <v>3026</v>
      </c>
      <c r="D2" s="33" t="s">
        <v>2013</v>
      </c>
      <c r="E2" s="33" t="s">
        <v>3027</v>
      </c>
      <c r="F2" s="33" t="s">
        <v>666</v>
      </c>
    </row>
    <row r="3" spans="1:6" x14ac:dyDescent="0.25">
      <c r="A3" s="34"/>
      <c r="B3" s="34"/>
      <c r="C3" s="34"/>
      <c r="D3" s="33"/>
      <c r="E3" s="33"/>
      <c r="F3" s="33"/>
    </row>
    <row r="4" spans="1:6" x14ac:dyDescent="0.25">
      <c r="A4" s="34"/>
      <c r="B4" s="34"/>
      <c r="C4" s="34"/>
      <c r="D4" s="33"/>
      <c r="E4" s="33"/>
      <c r="F4" s="33"/>
    </row>
    <row r="5" spans="1:6" x14ac:dyDescent="0.25">
      <c r="A5" s="34"/>
      <c r="B5" s="34"/>
      <c r="C5" s="34"/>
      <c r="D5" s="33"/>
      <c r="E5" s="33"/>
      <c r="F5" s="33"/>
    </row>
    <row r="6" spans="1:6" x14ac:dyDescent="0.25">
      <c r="A6" s="34"/>
      <c r="B6" s="34"/>
      <c r="C6" s="34"/>
      <c r="D6" s="33"/>
      <c r="E6" s="33"/>
      <c r="F6" s="33"/>
    </row>
    <row r="7" spans="1:6" x14ac:dyDescent="0.25">
      <c r="A7" s="34"/>
      <c r="B7" s="34"/>
      <c r="C7" s="34"/>
      <c r="D7" s="35"/>
      <c r="E7" s="35"/>
      <c r="F7" s="33"/>
    </row>
    <row r="8" spans="1:6" x14ac:dyDescent="0.25">
      <c r="A8" s="34"/>
      <c r="B8" s="34"/>
      <c r="C8" s="34"/>
      <c r="D8" s="35"/>
      <c r="E8" s="35"/>
      <c r="F8" s="35"/>
    </row>
    <row r="9" spans="1:6" x14ac:dyDescent="0.25">
      <c r="A9" s="34"/>
      <c r="B9" s="34"/>
      <c r="C9" s="34"/>
      <c r="D9" s="35"/>
      <c r="E9" s="33"/>
      <c r="F9" s="33"/>
    </row>
    <row r="10" spans="1:6" x14ac:dyDescent="0.25">
      <c r="A10" s="34"/>
      <c r="B10" s="34"/>
      <c r="C10" s="34"/>
      <c r="D10" s="35"/>
      <c r="E10" s="35"/>
      <c r="F10" s="35"/>
    </row>
    <row r="11" spans="1:6" x14ac:dyDescent="0.25">
      <c r="A11" s="34"/>
      <c r="B11" s="34"/>
      <c r="C11" s="34"/>
      <c r="D11" s="35"/>
      <c r="E11" s="35"/>
      <c r="F11" s="35"/>
    </row>
    <row r="12" spans="1:6" x14ac:dyDescent="0.25">
      <c r="A12" s="34"/>
      <c r="B12" s="34"/>
      <c r="C12" s="34"/>
      <c r="D12" s="35"/>
      <c r="E12" s="35"/>
      <c r="F12" s="35"/>
    </row>
    <row r="13" spans="1:6" x14ac:dyDescent="0.25">
      <c r="A13" s="34"/>
      <c r="B13" s="34"/>
      <c r="C13" s="34"/>
      <c r="D13" s="35"/>
      <c r="E13" s="33"/>
      <c r="F13" s="35"/>
    </row>
    <row r="14" spans="1:6" x14ac:dyDescent="0.25">
      <c r="A14" s="34"/>
      <c r="B14" s="34"/>
      <c r="C14" s="34"/>
      <c r="D14" s="35"/>
      <c r="E14" s="33"/>
      <c r="F14" s="33"/>
    </row>
    <row r="15" spans="1:6" x14ac:dyDescent="0.25">
      <c r="A15" s="34"/>
      <c r="B15" s="34"/>
      <c r="C15" s="34"/>
      <c r="D15" s="33"/>
      <c r="E15" s="33"/>
      <c r="F15" s="33"/>
    </row>
    <row r="16" spans="1:6" x14ac:dyDescent="0.25">
      <c r="A16" s="34"/>
      <c r="B16" s="34"/>
      <c r="C16" s="34"/>
      <c r="D16" s="33"/>
      <c r="E16" s="33"/>
      <c r="F16" s="33"/>
    </row>
    <row r="17" spans="1:6" x14ac:dyDescent="0.25">
      <c r="A17" s="34"/>
      <c r="B17" s="34"/>
      <c r="C17" s="34"/>
      <c r="D17" s="33"/>
      <c r="E17" s="33"/>
      <c r="F17" s="33"/>
    </row>
    <row r="18" spans="1:6" x14ac:dyDescent="0.25">
      <c r="A18" s="34"/>
      <c r="B18" s="34"/>
      <c r="C18" s="34"/>
      <c r="D18" s="33"/>
      <c r="E18" s="33"/>
      <c r="F18" s="33"/>
    </row>
    <row r="19" spans="1:6" x14ac:dyDescent="0.25">
      <c r="A19" s="34"/>
      <c r="B19" s="34"/>
      <c r="C19" s="34"/>
      <c r="D19" s="35"/>
      <c r="E19" s="35"/>
      <c r="F19" s="33"/>
    </row>
    <row r="20" spans="1:6" x14ac:dyDescent="0.25">
      <c r="A20" s="34"/>
      <c r="B20" s="34"/>
      <c r="C20" s="34"/>
      <c r="D20" s="35"/>
      <c r="E20" s="35"/>
      <c r="F20" s="35"/>
    </row>
    <row r="21" spans="1:6" x14ac:dyDescent="0.25">
      <c r="A21" s="34"/>
      <c r="B21" s="34"/>
      <c r="C21" s="34"/>
      <c r="D21" s="35"/>
      <c r="E21" s="33"/>
      <c r="F21" s="33"/>
    </row>
    <row r="22" spans="1:6" x14ac:dyDescent="0.25">
      <c r="A22" s="34"/>
      <c r="B22" s="34"/>
      <c r="C22" s="34"/>
      <c r="D22" s="35"/>
      <c r="E22" s="35"/>
      <c r="F22" s="35"/>
    </row>
    <row r="23" spans="1:6" x14ac:dyDescent="0.25">
      <c r="A23" s="34"/>
      <c r="B23" s="34"/>
      <c r="C23" s="34"/>
      <c r="D23" s="35"/>
      <c r="E23" s="35"/>
      <c r="F23" s="35"/>
    </row>
    <row r="24" spans="1:6" x14ac:dyDescent="0.25">
      <c r="A24" s="34"/>
      <c r="B24" s="34"/>
      <c r="C24" s="34"/>
      <c r="D24" s="35"/>
      <c r="E24" s="35"/>
      <c r="F24" s="35"/>
    </row>
    <row r="25" spans="1:6" x14ac:dyDescent="0.25">
      <c r="A25" s="34"/>
      <c r="B25" s="34"/>
      <c r="C25" s="34"/>
      <c r="D25" s="35"/>
      <c r="E25" s="33"/>
      <c r="F25" s="35"/>
    </row>
    <row r="26" spans="1:6" x14ac:dyDescent="0.25">
      <c r="A26" s="34"/>
      <c r="B26" s="34"/>
      <c r="C26" s="34"/>
      <c r="D26" s="35"/>
      <c r="E26" s="33"/>
      <c r="F26" s="3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HP47"/>
  <sheetViews>
    <sheetView tabSelected="1" topLeftCell="A24" workbookViewId="0">
      <pane xSplit="5535" topLeftCell="C1"/>
      <selection activeCell="B48" sqref="B48"/>
      <selection pane="topRight" activeCell="E51" sqref="E51"/>
    </sheetView>
  </sheetViews>
  <sheetFormatPr baseColWidth="10" defaultRowHeight="15" x14ac:dyDescent="0.25"/>
  <cols>
    <col min="1" max="1" width="11.42578125" style="44"/>
    <col min="2" max="2" width="37.5703125" style="44" bestFit="1" customWidth="1"/>
    <col min="3" max="3" width="11.42578125" style="54"/>
    <col min="4" max="4" width="11.42578125" style="55"/>
    <col min="5" max="5" width="12.28515625" style="55" customWidth="1"/>
    <col min="6" max="6" width="14.7109375" style="55" customWidth="1"/>
    <col min="7" max="7" width="9.42578125" style="54" bestFit="1" customWidth="1"/>
    <col min="8" max="8" width="13.28515625" style="54" bestFit="1" customWidth="1"/>
    <col min="9" max="9" width="8.85546875" style="54" bestFit="1" customWidth="1"/>
    <col min="10" max="10" width="10.7109375" style="54" bestFit="1" customWidth="1"/>
    <col min="11" max="11" width="10.42578125" style="54" bestFit="1" customWidth="1"/>
    <col min="12" max="12" width="7.5703125" style="54" bestFit="1" customWidth="1"/>
    <col min="13" max="13" width="8.140625" style="54" bestFit="1" customWidth="1"/>
    <col min="14" max="14" width="7.85546875" style="54" bestFit="1" customWidth="1"/>
    <col min="15" max="15" width="10.7109375" style="55" bestFit="1" customWidth="1"/>
    <col min="16" max="16" width="7.85546875" style="55" bestFit="1" customWidth="1"/>
    <col min="17" max="17" width="15" style="55" bestFit="1" customWidth="1"/>
    <col min="18" max="18" width="6.7109375" style="55" bestFit="1" customWidth="1"/>
    <col min="19" max="19" width="7.5703125" style="55" bestFit="1" customWidth="1"/>
    <col min="20" max="20" width="10.28515625" style="55" customWidth="1"/>
    <col min="21" max="21" width="7.5703125" style="55" customWidth="1"/>
    <col min="22" max="22" width="10.28515625" style="55" bestFit="1" customWidth="1"/>
    <col min="23" max="23" width="10" style="55" bestFit="1" customWidth="1"/>
    <col min="24" max="24" width="11.140625" style="55" bestFit="1" customWidth="1"/>
    <col min="25" max="25" width="6" style="55" bestFit="1" customWidth="1"/>
    <col min="26" max="26" width="7.85546875" style="44" bestFit="1" customWidth="1"/>
    <col min="27" max="27" width="11.42578125" style="44" bestFit="1" customWidth="1"/>
    <col min="28" max="28" width="11.85546875" style="44" bestFit="1" customWidth="1"/>
    <col min="29" max="29" width="7.85546875" style="44" bestFit="1" customWidth="1"/>
    <col min="30" max="30" width="12.85546875" style="44" bestFit="1" customWidth="1"/>
    <col min="31" max="31" width="21.5703125" style="44" bestFit="1" customWidth="1"/>
    <col min="32" max="32" width="7.85546875" style="44" bestFit="1" customWidth="1"/>
    <col min="33" max="33" width="20.140625" style="44" bestFit="1" customWidth="1"/>
    <col min="34" max="34" width="8.42578125" style="44" bestFit="1" customWidth="1"/>
    <col min="35" max="35" width="7.85546875" style="44" bestFit="1" customWidth="1"/>
    <col min="36" max="36" width="15.140625" style="44" bestFit="1" customWidth="1"/>
    <col min="37" max="37" width="20.140625" style="44" bestFit="1" customWidth="1"/>
    <col min="38" max="38" width="16.5703125" style="44" bestFit="1" customWidth="1"/>
    <col min="39" max="39" width="7.85546875" style="44" bestFit="1" customWidth="1"/>
    <col min="40" max="40" width="23.85546875" style="44" bestFit="1" customWidth="1"/>
    <col min="41" max="41" width="17.85546875" style="44" bestFit="1" customWidth="1"/>
    <col min="42" max="42" width="22.7109375" style="44" bestFit="1" customWidth="1"/>
    <col min="43" max="43" width="10.7109375" style="44" bestFit="1" customWidth="1"/>
    <col min="44" max="44" width="16.28515625" style="44" bestFit="1" customWidth="1"/>
    <col min="45" max="45" width="17.7109375" style="44" bestFit="1" customWidth="1"/>
    <col min="46" max="46" width="9.140625" style="44" bestFit="1" customWidth="1"/>
    <col min="47" max="47" width="21.5703125" style="44" bestFit="1" customWidth="1"/>
    <col min="48" max="48" width="8.140625" style="44" bestFit="1" customWidth="1"/>
    <col min="49" max="49" width="22.42578125" style="44" bestFit="1" customWidth="1"/>
    <col min="50" max="50" width="22.5703125" style="44" bestFit="1" customWidth="1"/>
    <col min="51" max="51" width="7.5703125" style="44" bestFit="1" customWidth="1"/>
    <col min="52" max="52" width="16.42578125" style="44" bestFit="1" customWidth="1"/>
    <col min="53" max="53" width="11.42578125" style="44" bestFit="1" customWidth="1"/>
    <col min="54" max="54" width="10.85546875" style="44" bestFit="1" customWidth="1"/>
    <col min="55" max="55" width="15.7109375" style="44" bestFit="1" customWidth="1"/>
    <col min="56" max="56" width="8.85546875" style="44" bestFit="1" customWidth="1"/>
    <col min="57" max="57" width="19.7109375" style="44" bestFit="1" customWidth="1"/>
    <col min="58" max="58" width="9.5703125" style="44" bestFit="1" customWidth="1"/>
    <col min="59" max="59" width="20.140625" style="44" bestFit="1" customWidth="1"/>
    <col min="60" max="60" width="6.140625" style="44" bestFit="1" customWidth="1"/>
    <col min="61" max="61" width="10.7109375" style="44" bestFit="1" customWidth="1"/>
    <col min="62" max="62" width="18.5703125" style="44" bestFit="1" customWidth="1"/>
    <col min="63" max="63" width="15.5703125" style="44" bestFit="1" customWidth="1"/>
    <col min="64" max="64" width="16.28515625" style="44" bestFit="1" customWidth="1"/>
    <col min="65" max="65" width="12.140625" style="44" bestFit="1" customWidth="1"/>
    <col min="66" max="66" width="6.140625" style="44" bestFit="1" customWidth="1"/>
    <col min="67" max="67" width="23.140625" style="44" bestFit="1" customWidth="1"/>
    <col min="68" max="68" width="11" style="44" bestFit="1" customWidth="1"/>
    <col min="69" max="69" width="14.5703125" style="44" bestFit="1" customWidth="1"/>
    <col min="70" max="70" width="11.42578125" style="44" bestFit="1" customWidth="1"/>
    <col min="71" max="71" width="9.140625" style="44" bestFit="1" customWidth="1"/>
    <col min="72" max="72" width="10.85546875" style="44" bestFit="1" customWidth="1"/>
    <col min="73" max="73" width="8.42578125" style="44" bestFit="1" customWidth="1"/>
    <col min="74" max="74" width="19" style="44" bestFit="1" customWidth="1"/>
    <col min="75" max="75" width="12.85546875" style="44" bestFit="1" customWidth="1"/>
    <col min="76" max="76" width="17.5703125" style="44" bestFit="1" customWidth="1"/>
    <col min="77" max="77" width="12.5703125" style="44" bestFit="1" customWidth="1"/>
    <col min="78" max="78" width="18" style="44" bestFit="1" customWidth="1"/>
    <col min="79" max="79" width="22.7109375" style="44" bestFit="1" customWidth="1"/>
    <col min="80" max="80" width="14.5703125" style="44" bestFit="1" customWidth="1"/>
    <col min="81" max="81" width="22.140625" style="44" bestFit="1" customWidth="1"/>
    <col min="82" max="82" width="11.140625" style="44" bestFit="1" customWidth="1"/>
    <col min="83" max="83" width="20.7109375" style="44" bestFit="1" customWidth="1"/>
    <col min="84" max="84" width="21.7109375" style="44" bestFit="1" customWidth="1"/>
    <col min="85" max="85" width="22.85546875" style="44" bestFit="1" customWidth="1"/>
    <col min="86" max="86" width="21.5703125" style="44" bestFit="1" customWidth="1"/>
    <col min="87" max="87" width="25" style="44" bestFit="1" customWidth="1"/>
    <col min="88" max="88" width="12" style="44" bestFit="1" customWidth="1"/>
    <col min="89" max="89" width="15.42578125" style="44" bestFit="1" customWidth="1"/>
    <col min="90" max="90" width="15.5703125" style="44" bestFit="1" customWidth="1"/>
    <col min="91" max="91" width="22.85546875" style="44" bestFit="1" customWidth="1"/>
    <col min="92" max="92" width="13.5703125" style="44" bestFit="1" customWidth="1"/>
    <col min="93" max="93" width="19.140625" style="44" bestFit="1" customWidth="1"/>
    <col min="94" max="94" width="9.42578125" style="44" bestFit="1" customWidth="1"/>
    <col min="95" max="95" width="6.42578125" style="44" bestFit="1" customWidth="1"/>
    <col min="96" max="96" width="7.28515625" style="44" bestFit="1" customWidth="1"/>
    <col min="97" max="97" width="11.85546875" style="44" bestFit="1" customWidth="1"/>
    <col min="98" max="98" width="12.85546875" style="44" bestFit="1" customWidth="1"/>
    <col min="99" max="99" width="11.42578125" style="44" bestFit="1" customWidth="1"/>
    <col min="100" max="100" width="20.140625" style="44" bestFit="1" customWidth="1"/>
    <col min="101" max="101" width="15.140625" style="44" bestFit="1" customWidth="1"/>
    <col min="102" max="102" width="7.5703125" style="44" bestFit="1" customWidth="1"/>
    <col min="103" max="103" width="8.42578125" style="44" bestFit="1" customWidth="1"/>
    <col min="104" max="105" width="4.5703125" style="44" bestFit="1" customWidth="1"/>
    <col min="106" max="106" width="20.140625" style="44" bestFit="1" customWidth="1"/>
    <col min="107" max="107" width="16.28515625" style="44" bestFit="1" customWidth="1"/>
    <col min="108" max="108" width="7.5703125" style="44" bestFit="1" customWidth="1"/>
    <col min="109" max="109" width="21.5703125" style="44" bestFit="1" customWidth="1"/>
    <col min="110" max="110" width="23.85546875" style="44" bestFit="1" customWidth="1"/>
    <col min="111" max="111" width="21.5703125" style="44" bestFit="1" customWidth="1"/>
    <col min="112" max="112" width="17.85546875" style="44" bestFit="1" customWidth="1"/>
    <col min="113" max="113" width="8.140625" style="44" bestFit="1" customWidth="1"/>
    <col min="114" max="114" width="9.140625" style="44" bestFit="1" customWidth="1"/>
    <col min="115" max="115" width="10.7109375" style="44" bestFit="1" customWidth="1"/>
    <col min="116" max="116" width="11.42578125" style="44" bestFit="1" customWidth="1"/>
    <col min="117" max="117" width="8.85546875" style="44" bestFit="1" customWidth="1"/>
    <col min="118" max="118" width="6.140625" style="44" bestFit="1" customWidth="1"/>
    <col min="119" max="119" width="19.7109375" style="44" bestFit="1" customWidth="1"/>
    <col min="120" max="120" width="22.7109375" style="44" bestFit="1" customWidth="1"/>
    <col min="121" max="121" width="20.140625" style="44" bestFit="1" customWidth="1"/>
    <col min="122" max="122" width="22.5703125" style="44" bestFit="1" customWidth="1"/>
    <col min="123" max="123" width="8.42578125" style="44" bestFit="1" customWidth="1"/>
    <col min="124" max="124" width="18" style="44" bestFit="1" customWidth="1"/>
    <col min="125" max="125" width="11.42578125" style="44" bestFit="1" customWidth="1"/>
    <col min="126" max="126" width="9.5703125" style="44" bestFit="1" customWidth="1"/>
    <col min="127" max="127" width="11.140625" style="44" bestFit="1" customWidth="1"/>
    <col min="128" max="128" width="12.85546875" style="44" bestFit="1" customWidth="1"/>
    <col min="129" max="129" width="17.5703125" style="44" bestFit="1" customWidth="1"/>
    <col min="130" max="130" width="17.7109375" style="44" bestFit="1" customWidth="1"/>
    <col min="131" max="131" width="16.28515625" style="44" bestFit="1" customWidth="1"/>
    <col min="132" max="132" width="18.5703125" style="44" bestFit="1" customWidth="1"/>
    <col min="133" max="133" width="19" style="44" bestFit="1" customWidth="1"/>
    <col min="134" max="134" width="10.7109375" style="44" bestFit="1" customWidth="1"/>
    <col min="135" max="135" width="23.140625" style="44" bestFit="1" customWidth="1"/>
    <col min="136" max="136" width="16.42578125" style="44" bestFit="1" customWidth="1"/>
    <col min="137" max="137" width="15.42578125" style="44" bestFit="1" customWidth="1"/>
    <col min="138" max="138" width="15.5703125" style="44" bestFit="1" customWidth="1"/>
    <col min="139" max="139" width="11" style="44" bestFit="1" customWidth="1"/>
    <col min="140" max="140" width="15.7109375" style="44" bestFit="1" customWidth="1"/>
    <col min="141" max="141" width="15.5703125" style="44" bestFit="1" customWidth="1"/>
    <col min="142" max="142" width="10.85546875" style="44" bestFit="1" customWidth="1"/>
    <col min="143" max="143" width="12.140625" style="44" bestFit="1" customWidth="1"/>
    <col min="144" max="144" width="16.5703125" style="44" bestFit="1" customWidth="1"/>
    <col min="145" max="145" width="12.5703125" style="44" bestFit="1" customWidth="1"/>
    <col min="146" max="146" width="14.5703125" style="44" bestFit="1" customWidth="1"/>
    <col min="147" max="147" width="22.85546875" style="44" bestFit="1" customWidth="1"/>
    <col min="148" max="148" width="9.140625" style="44" bestFit="1" customWidth="1"/>
    <col min="149" max="149" width="14.5703125" style="44" bestFit="1" customWidth="1"/>
    <col min="150" max="150" width="21.7109375" style="44" bestFit="1" customWidth="1"/>
    <col min="151" max="151" width="22.42578125" style="44" bestFit="1" customWidth="1"/>
    <col min="152" max="152" width="22.7109375" style="44" bestFit="1" customWidth="1"/>
    <col min="153" max="153" width="20.7109375" style="44" bestFit="1" customWidth="1"/>
    <col min="154" max="154" width="19.140625" style="44" bestFit="1" customWidth="1"/>
    <col min="155" max="155" width="6.140625" style="44" bestFit="1" customWidth="1"/>
    <col min="156" max="156" width="21.5703125" style="44" bestFit="1" customWidth="1"/>
    <col min="157" max="157" width="10.85546875" style="44" bestFit="1" customWidth="1"/>
    <col min="158" max="158" width="9.42578125" style="44" bestFit="1" customWidth="1"/>
    <col min="159" max="159" width="25" style="44" bestFit="1" customWidth="1"/>
    <col min="160" max="160" width="22.85546875" style="44" bestFit="1" customWidth="1"/>
    <col min="161" max="161" width="12" style="44" bestFit="1" customWidth="1"/>
    <col min="162" max="162" width="13.5703125" style="44" bestFit="1" customWidth="1"/>
    <col min="163" max="163" width="22.140625" style="44" bestFit="1" customWidth="1"/>
    <col min="164" max="164" width="6.42578125" style="44" bestFit="1" customWidth="1"/>
    <col min="165" max="165" width="11.85546875" style="44" bestFit="1" customWidth="1"/>
    <col min="166" max="166" width="12.85546875" style="44" bestFit="1" customWidth="1"/>
    <col min="167" max="167" width="20.140625" style="44" bestFit="1" customWidth="1"/>
    <col min="168" max="168" width="11.42578125" style="44" bestFit="1" customWidth="1"/>
    <col min="169" max="169" width="7.28515625" style="44" bestFit="1" customWidth="1"/>
    <col min="170" max="170" width="8.42578125" style="44" bestFit="1" customWidth="1"/>
    <col min="171" max="171" width="20.140625" style="44" bestFit="1" customWidth="1"/>
    <col min="172" max="172" width="7.5703125" style="44" bestFit="1" customWidth="1"/>
    <col min="173" max="174" width="4.5703125" style="44" bestFit="1" customWidth="1"/>
    <col min="175" max="175" width="6.140625" style="44" bestFit="1" customWidth="1"/>
    <col min="176" max="176" width="15.140625" style="44" bestFit="1" customWidth="1"/>
    <col min="177" max="177" width="21.5703125" style="44" bestFit="1" customWidth="1"/>
    <col min="178" max="178" width="9.140625" style="44" bestFit="1" customWidth="1"/>
    <col min="179" max="179" width="17.5703125" style="44" bestFit="1" customWidth="1"/>
    <col min="180" max="180" width="20.140625" style="44" bestFit="1" customWidth="1"/>
    <col min="181" max="181" width="4.5703125" style="44" bestFit="1" customWidth="1"/>
    <col min="182" max="182" width="25" style="44" bestFit="1" customWidth="1"/>
    <col min="183" max="183" width="23.5703125" style="44" bestFit="1" customWidth="1"/>
    <col min="184" max="184" width="16.28515625" style="44" bestFit="1" customWidth="1"/>
    <col min="185" max="185" width="11.42578125" style="44" bestFit="1" customWidth="1"/>
    <col min="186" max="186" width="14.5703125" style="44" bestFit="1" customWidth="1"/>
    <col min="187" max="187" width="15.7109375" style="44" bestFit="1" customWidth="1"/>
    <col min="188" max="188" width="23.85546875" style="44" bestFit="1" customWidth="1"/>
    <col min="189" max="189" width="21.5703125" style="44" bestFit="1" customWidth="1"/>
    <col min="190" max="190" width="11.42578125" style="44" bestFit="1" customWidth="1"/>
    <col min="191" max="191" width="17.85546875" style="44" bestFit="1" customWidth="1"/>
    <col min="192" max="192" width="16.5703125" style="44" bestFit="1" customWidth="1"/>
    <col min="193" max="193" width="8.85546875" style="44" bestFit="1" customWidth="1"/>
    <col min="194" max="194" width="20.140625" style="44" bestFit="1" customWidth="1"/>
    <col min="195" max="195" width="11.140625" style="44" bestFit="1" customWidth="1"/>
    <col min="196" max="196" width="12.85546875" style="44" bestFit="1" customWidth="1"/>
    <col min="197" max="197" width="15.7109375" style="44" bestFit="1" customWidth="1"/>
    <col min="198" max="198" width="9.42578125" style="44" bestFit="1" customWidth="1"/>
    <col min="199" max="199" width="20.42578125" style="44" bestFit="1" customWidth="1"/>
    <col min="200" max="200" width="16.42578125" style="44" bestFit="1" customWidth="1"/>
    <col min="201" max="201" width="22.7109375" style="44" bestFit="1" customWidth="1"/>
    <col min="202" max="202" width="11" style="44" bestFit="1" customWidth="1"/>
    <col min="203" max="203" width="15.7109375" style="44" bestFit="1" customWidth="1"/>
    <col min="204" max="204" width="15.28515625" style="44" bestFit="1" customWidth="1"/>
    <col min="205" max="205" width="10.85546875" style="44" bestFit="1" customWidth="1"/>
    <col min="206" max="206" width="13.28515625" style="44" bestFit="1" customWidth="1"/>
    <col min="207" max="207" width="7.42578125" style="44" bestFit="1" customWidth="1"/>
    <col min="208" max="208" width="20.28515625" style="44" bestFit="1" customWidth="1"/>
    <col min="209" max="209" width="12.5703125" style="44" bestFit="1" customWidth="1"/>
    <col min="210" max="210" width="7.85546875" style="44" bestFit="1" customWidth="1"/>
    <col min="211" max="211" width="13" style="44" bestFit="1" customWidth="1"/>
    <col min="212" max="212" width="14.7109375" style="44" bestFit="1" customWidth="1"/>
    <col min="213" max="213" width="18.5703125" style="44" bestFit="1" customWidth="1"/>
    <col min="214" max="214" width="18" style="44" bestFit="1" customWidth="1"/>
    <col min="215" max="215" width="15.5703125" style="44" bestFit="1" customWidth="1"/>
    <col min="216" max="216" width="22.5703125" style="44" bestFit="1" customWidth="1"/>
    <col min="217" max="217" width="22.7109375" style="44" bestFit="1" customWidth="1"/>
    <col min="218" max="218" width="22.28515625" style="44" bestFit="1" customWidth="1"/>
    <col min="219" max="219" width="20.7109375" style="44" bestFit="1" customWidth="1"/>
    <col min="220" max="220" width="23.28515625" style="44" bestFit="1" customWidth="1"/>
    <col min="221" max="221" width="8.42578125" style="44" bestFit="1" customWidth="1"/>
    <col min="222" max="222" width="23.5703125" style="44" bestFit="1" customWidth="1"/>
    <col min="223" max="223" width="10.7109375" style="44" bestFit="1" customWidth="1"/>
    <col min="224" max="224" width="15.85546875" style="44" bestFit="1" customWidth="1"/>
    <col min="225" max="16384" width="11.42578125" style="44"/>
  </cols>
  <sheetData>
    <row r="3" spans="2:224" x14ac:dyDescent="0.25">
      <c r="C3" s="80" t="s">
        <v>4350</v>
      </c>
      <c r="D3" s="81"/>
      <c r="E3" s="81"/>
      <c r="F3" s="82"/>
      <c r="G3" s="85" t="s">
        <v>4351</v>
      </c>
      <c r="H3" s="85"/>
      <c r="I3" s="85"/>
      <c r="J3" s="85"/>
      <c r="K3" s="85"/>
      <c r="L3" s="85"/>
      <c r="M3" s="85"/>
      <c r="N3" s="85"/>
      <c r="O3" s="86" t="s">
        <v>4352</v>
      </c>
      <c r="P3" s="86"/>
      <c r="Q3" s="86"/>
      <c r="R3" s="86"/>
      <c r="S3" s="86"/>
      <c r="T3" s="86"/>
      <c r="U3" s="86"/>
      <c r="V3" s="86"/>
      <c r="W3" s="86"/>
      <c r="X3" s="86"/>
      <c r="Y3" s="86"/>
      <c r="Z3" s="87" t="s">
        <v>4353</v>
      </c>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9" t="s">
        <v>4354</v>
      </c>
      <c r="CR3" s="90"/>
      <c r="CS3" s="90"/>
      <c r="CT3" s="90"/>
      <c r="CU3" s="90"/>
      <c r="CV3" s="90"/>
      <c r="CW3" s="90"/>
      <c r="CX3" s="90"/>
      <c r="CY3" s="90"/>
      <c r="CZ3" s="90"/>
      <c r="DA3" s="90"/>
      <c r="DB3" s="90"/>
      <c r="DC3" s="90"/>
      <c r="DD3" s="90"/>
      <c r="DE3" s="90"/>
      <c r="DF3" s="90"/>
      <c r="DG3" s="90"/>
      <c r="DH3" s="90"/>
      <c r="DI3" s="90"/>
      <c r="DJ3" s="90"/>
      <c r="DK3" s="90"/>
      <c r="DL3" s="90"/>
      <c r="DM3" s="90"/>
      <c r="DN3" s="90"/>
      <c r="DO3" s="90"/>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c r="ES3" s="90"/>
      <c r="ET3" s="90"/>
      <c r="EU3" s="90"/>
      <c r="EV3" s="90"/>
      <c r="EW3" s="90"/>
      <c r="EX3" s="90"/>
      <c r="EY3" s="90"/>
      <c r="EZ3" s="90"/>
      <c r="FA3" s="90"/>
      <c r="FB3" s="90"/>
      <c r="FC3" s="90"/>
      <c r="FD3" s="90"/>
      <c r="FE3" s="90"/>
      <c r="FF3" s="90"/>
      <c r="FG3" s="90"/>
      <c r="FH3" s="83" t="s">
        <v>4355</v>
      </c>
      <c r="FI3" s="84"/>
      <c r="FJ3" s="84"/>
      <c r="FK3" s="84"/>
      <c r="FL3" s="84"/>
      <c r="FM3" s="84"/>
      <c r="FN3" s="84"/>
      <c r="FO3" s="84"/>
      <c r="FP3" s="84"/>
      <c r="FQ3" s="84"/>
      <c r="FR3" s="84"/>
      <c r="FS3" s="84"/>
      <c r="FT3" s="84"/>
      <c r="FU3" s="84"/>
      <c r="FV3" s="84"/>
      <c r="FW3" s="84"/>
      <c r="FX3" s="84"/>
      <c r="FY3" s="84"/>
      <c r="FZ3" s="84"/>
      <c r="GA3" s="84"/>
      <c r="GB3" s="84"/>
      <c r="GC3" s="84"/>
      <c r="GD3" s="84"/>
      <c r="GE3" s="84"/>
      <c r="GF3" s="84"/>
      <c r="GG3" s="84"/>
      <c r="GH3" s="84"/>
      <c r="GI3" s="84"/>
      <c r="GJ3" s="84"/>
      <c r="GK3" s="84"/>
      <c r="GL3" s="84"/>
      <c r="GM3" s="84"/>
      <c r="GN3" s="84"/>
      <c r="GO3" s="84"/>
      <c r="GP3" s="84"/>
      <c r="GQ3" s="84"/>
      <c r="GR3" s="84"/>
      <c r="GS3" s="84"/>
      <c r="GT3" s="84"/>
      <c r="GU3" s="84"/>
      <c r="GV3" s="84"/>
      <c r="GW3" s="84"/>
      <c r="GX3" s="84"/>
      <c r="GY3" s="84"/>
      <c r="GZ3" s="84"/>
      <c r="HA3" s="84"/>
      <c r="HB3" s="84"/>
      <c r="HC3" s="84"/>
      <c r="HD3" s="84"/>
      <c r="HE3" s="84"/>
      <c r="HF3" s="84"/>
      <c r="HG3" s="84"/>
      <c r="HH3" s="84"/>
      <c r="HI3" s="84"/>
      <c r="HJ3" s="84"/>
      <c r="HK3" s="84"/>
      <c r="HL3" s="84"/>
      <c r="HM3" s="84"/>
      <c r="HN3" s="84"/>
      <c r="HO3" s="84"/>
      <c r="HP3" s="84"/>
    </row>
    <row r="4" spans="2:224" s="40" customFormat="1" ht="55.5" customHeight="1" thickBot="1" x14ac:dyDescent="0.3">
      <c r="B4" s="56" t="s">
        <v>4048</v>
      </c>
      <c r="C4" s="57" t="s">
        <v>4346</v>
      </c>
      <c r="D4" s="58" t="s">
        <v>4347</v>
      </c>
      <c r="E4" s="58" t="s">
        <v>4348</v>
      </c>
      <c r="F4" s="58" t="s">
        <v>4362</v>
      </c>
      <c r="G4" s="59" t="s">
        <v>2036</v>
      </c>
      <c r="H4" s="59" t="s">
        <v>2038</v>
      </c>
      <c r="I4" s="59" t="s">
        <v>2028</v>
      </c>
      <c r="J4" s="59" t="s">
        <v>2017</v>
      </c>
      <c r="K4" s="59" t="s">
        <v>2015</v>
      </c>
      <c r="L4" s="59" t="s">
        <v>2141</v>
      </c>
      <c r="M4" s="59" t="s">
        <v>2013</v>
      </c>
      <c r="N4" s="59" t="s">
        <v>2010</v>
      </c>
      <c r="O4" s="60" t="s">
        <v>2017</v>
      </c>
      <c r="P4" s="60" t="s">
        <v>2138</v>
      </c>
      <c r="Q4" s="60" t="s">
        <v>2139</v>
      </c>
      <c r="R4" s="60" t="s">
        <v>2137</v>
      </c>
      <c r="S4" s="60" t="s">
        <v>2141</v>
      </c>
      <c r="T4" s="60" t="s">
        <v>2140</v>
      </c>
      <c r="U4" s="60" t="s">
        <v>2142</v>
      </c>
      <c r="V4" s="60" t="s">
        <v>2316</v>
      </c>
      <c r="W4" s="60" t="s">
        <v>2143</v>
      </c>
      <c r="X4" s="60" t="s">
        <v>2146</v>
      </c>
      <c r="Y4" s="60" t="s">
        <v>2010</v>
      </c>
      <c r="Z4" s="61" t="s">
        <v>1514</v>
      </c>
      <c r="AA4" s="61" t="s">
        <v>1242</v>
      </c>
      <c r="AB4" s="61" t="s">
        <v>2532</v>
      </c>
      <c r="AC4" s="61" t="s">
        <v>122</v>
      </c>
      <c r="AD4" s="61" t="s">
        <v>917</v>
      </c>
      <c r="AE4" s="61" t="s">
        <v>93</v>
      </c>
      <c r="AF4" s="61" t="s">
        <v>2270</v>
      </c>
      <c r="AG4" s="61" t="s">
        <v>325</v>
      </c>
      <c r="AH4" s="61" t="s">
        <v>2533</v>
      </c>
      <c r="AI4" s="61" t="s">
        <v>24</v>
      </c>
      <c r="AJ4" s="61" t="s">
        <v>1216</v>
      </c>
      <c r="AK4" s="61" t="s">
        <v>2536</v>
      </c>
      <c r="AL4" s="61" t="s">
        <v>1550</v>
      </c>
      <c r="AM4" s="61" t="s">
        <v>2147</v>
      </c>
      <c r="AN4" s="61" t="s">
        <v>2535</v>
      </c>
      <c r="AO4" s="61" t="s">
        <v>175</v>
      </c>
      <c r="AP4" s="61" t="s">
        <v>1329</v>
      </c>
      <c r="AQ4" s="61" t="s">
        <v>259</v>
      </c>
      <c r="AR4" s="61" t="s">
        <v>726</v>
      </c>
      <c r="AS4" s="61" t="s">
        <v>856</v>
      </c>
      <c r="AT4" s="61" t="s">
        <v>566</v>
      </c>
      <c r="AU4" s="61" t="s">
        <v>686</v>
      </c>
      <c r="AV4" s="61" t="s">
        <v>2204</v>
      </c>
      <c r="AW4" s="61" t="s">
        <v>406</v>
      </c>
      <c r="AX4" s="61" t="s">
        <v>698</v>
      </c>
      <c r="AY4" s="61" t="s">
        <v>813</v>
      </c>
      <c r="AZ4" s="61" t="s">
        <v>1248</v>
      </c>
      <c r="BA4" s="61" t="s">
        <v>1096</v>
      </c>
      <c r="BB4" s="61" t="s">
        <v>2707</v>
      </c>
      <c r="BC4" s="61" t="s">
        <v>772</v>
      </c>
      <c r="BD4" s="61" t="s">
        <v>370</v>
      </c>
      <c r="BE4" s="61" t="s">
        <v>444</v>
      </c>
      <c r="BF4" s="61" t="s">
        <v>2152</v>
      </c>
      <c r="BG4" s="61" t="s">
        <v>241</v>
      </c>
      <c r="BH4" s="61" t="s">
        <v>1396</v>
      </c>
      <c r="BI4" s="61" t="s">
        <v>1170</v>
      </c>
      <c r="BJ4" s="61" t="s">
        <v>1115</v>
      </c>
      <c r="BK4" s="61" t="s">
        <v>1191</v>
      </c>
      <c r="BL4" s="61" t="s">
        <v>844</v>
      </c>
      <c r="BM4" s="61" t="s">
        <v>712</v>
      </c>
      <c r="BN4" s="61" t="s">
        <v>2742</v>
      </c>
      <c r="BO4" s="61" t="s">
        <v>1509</v>
      </c>
      <c r="BP4" s="61" t="s">
        <v>1465</v>
      </c>
      <c r="BQ4" s="61" t="s">
        <v>878</v>
      </c>
      <c r="BR4" s="61" t="s">
        <v>2267</v>
      </c>
      <c r="BS4" s="61" t="s">
        <v>941</v>
      </c>
      <c r="BT4" s="61" t="s">
        <v>871</v>
      </c>
      <c r="BU4" s="61" t="s">
        <v>1543</v>
      </c>
      <c r="BV4" s="61" t="s">
        <v>697</v>
      </c>
      <c r="BW4" s="61" t="s">
        <v>1836</v>
      </c>
      <c r="BX4" s="61" t="s">
        <v>840</v>
      </c>
      <c r="BY4" s="61" t="s">
        <v>2695</v>
      </c>
      <c r="BZ4" s="61" t="s">
        <v>627</v>
      </c>
      <c r="CA4" s="61" t="s">
        <v>1138</v>
      </c>
      <c r="CB4" s="61" t="s">
        <v>823</v>
      </c>
      <c r="CC4" s="61" t="s">
        <v>1823</v>
      </c>
      <c r="CD4" s="61" t="s">
        <v>2212</v>
      </c>
      <c r="CE4" s="61" t="s">
        <v>286</v>
      </c>
      <c r="CF4" s="61" t="s">
        <v>154</v>
      </c>
      <c r="CG4" s="61" t="s">
        <v>68</v>
      </c>
      <c r="CH4" s="61" t="s">
        <v>419</v>
      </c>
      <c r="CI4" s="61" t="s">
        <v>314</v>
      </c>
      <c r="CJ4" s="61" t="s">
        <v>45</v>
      </c>
      <c r="CK4" s="61" t="s">
        <v>1806</v>
      </c>
      <c r="CL4" s="61" t="s">
        <v>1244</v>
      </c>
      <c r="CM4" s="61" t="s">
        <v>674</v>
      </c>
      <c r="CN4" s="61" t="s">
        <v>1792</v>
      </c>
      <c r="CO4" s="61" t="s">
        <v>1427</v>
      </c>
      <c r="CP4" s="61" t="s">
        <v>715</v>
      </c>
      <c r="CQ4" s="62" t="s">
        <v>1514</v>
      </c>
      <c r="CR4" s="62" t="s">
        <v>122</v>
      </c>
      <c r="CS4" s="62" t="s">
        <v>2532</v>
      </c>
      <c r="CT4" s="62" t="s">
        <v>917</v>
      </c>
      <c r="CU4" s="62" t="s">
        <v>1242</v>
      </c>
      <c r="CV4" s="62" t="s">
        <v>325</v>
      </c>
      <c r="CW4" s="62" t="s">
        <v>1216</v>
      </c>
      <c r="CX4" s="62" t="s">
        <v>24</v>
      </c>
      <c r="CY4" s="62" t="s">
        <v>2533</v>
      </c>
      <c r="CZ4" s="62" t="s">
        <v>2147</v>
      </c>
      <c r="DA4" s="62" t="s">
        <v>2270</v>
      </c>
      <c r="DB4" s="62" t="s">
        <v>2536</v>
      </c>
      <c r="DC4" s="62" t="s">
        <v>726</v>
      </c>
      <c r="DD4" s="62" t="s">
        <v>813</v>
      </c>
      <c r="DE4" s="62" t="s">
        <v>686</v>
      </c>
      <c r="DF4" s="62" t="s">
        <v>2535</v>
      </c>
      <c r="DG4" s="62" t="s">
        <v>93</v>
      </c>
      <c r="DH4" s="62" t="s">
        <v>175</v>
      </c>
      <c r="DI4" s="62" t="s">
        <v>2204</v>
      </c>
      <c r="DJ4" s="62" t="s">
        <v>566</v>
      </c>
      <c r="DK4" s="62" t="s">
        <v>1170</v>
      </c>
      <c r="DL4" s="62" t="s">
        <v>1096</v>
      </c>
      <c r="DM4" s="62" t="s">
        <v>370</v>
      </c>
      <c r="DN4" s="62" t="s">
        <v>1396</v>
      </c>
      <c r="DO4" s="62" t="s">
        <v>444</v>
      </c>
      <c r="DP4" s="62" t="s">
        <v>1329</v>
      </c>
      <c r="DQ4" s="62" t="s">
        <v>241</v>
      </c>
      <c r="DR4" s="62" t="s">
        <v>698</v>
      </c>
      <c r="DS4" s="62" t="s">
        <v>1543</v>
      </c>
      <c r="DT4" s="62" t="s">
        <v>627</v>
      </c>
      <c r="DU4" s="62" t="s">
        <v>2267</v>
      </c>
      <c r="DV4" s="62" t="s">
        <v>2152</v>
      </c>
      <c r="DW4" s="62" t="s">
        <v>2212</v>
      </c>
      <c r="DX4" s="62" t="s">
        <v>1836</v>
      </c>
      <c r="DY4" s="62" t="s">
        <v>840</v>
      </c>
      <c r="DZ4" s="62" t="s">
        <v>856</v>
      </c>
      <c r="EA4" s="62" t="s">
        <v>844</v>
      </c>
      <c r="EB4" s="62" t="s">
        <v>1115</v>
      </c>
      <c r="EC4" s="62" t="s">
        <v>697</v>
      </c>
      <c r="ED4" s="62" t="s">
        <v>259</v>
      </c>
      <c r="EE4" s="62" t="s">
        <v>1509</v>
      </c>
      <c r="EF4" s="62" t="s">
        <v>1248</v>
      </c>
      <c r="EG4" s="62" t="s">
        <v>1806</v>
      </c>
      <c r="EH4" s="62" t="s">
        <v>1244</v>
      </c>
      <c r="EI4" s="62" t="s">
        <v>1465</v>
      </c>
      <c r="EJ4" s="62" t="s">
        <v>772</v>
      </c>
      <c r="EK4" s="62" t="s">
        <v>1191</v>
      </c>
      <c r="EL4" s="62" t="s">
        <v>871</v>
      </c>
      <c r="EM4" s="62" t="s">
        <v>712</v>
      </c>
      <c r="EN4" s="62" t="s">
        <v>1550</v>
      </c>
      <c r="EO4" s="62" t="s">
        <v>2695</v>
      </c>
      <c r="EP4" s="62" t="s">
        <v>878</v>
      </c>
      <c r="EQ4" s="62" t="s">
        <v>68</v>
      </c>
      <c r="ER4" s="62" t="s">
        <v>941</v>
      </c>
      <c r="ES4" s="62" t="s">
        <v>823</v>
      </c>
      <c r="ET4" s="62" t="s">
        <v>154</v>
      </c>
      <c r="EU4" s="62" t="s">
        <v>406</v>
      </c>
      <c r="EV4" s="62" t="s">
        <v>1138</v>
      </c>
      <c r="EW4" s="62" t="s">
        <v>286</v>
      </c>
      <c r="EX4" s="62" t="s">
        <v>1427</v>
      </c>
      <c r="EY4" s="62" t="s">
        <v>2742</v>
      </c>
      <c r="EZ4" s="62" t="s">
        <v>419</v>
      </c>
      <c r="FA4" s="62" t="s">
        <v>2707</v>
      </c>
      <c r="FB4" s="62" t="s">
        <v>715</v>
      </c>
      <c r="FC4" s="62" t="s">
        <v>314</v>
      </c>
      <c r="FD4" s="62" t="s">
        <v>674</v>
      </c>
      <c r="FE4" s="62" t="s">
        <v>45</v>
      </c>
      <c r="FF4" s="62" t="s">
        <v>1792</v>
      </c>
      <c r="FG4" s="62" t="s">
        <v>1823</v>
      </c>
      <c r="FH4" s="63" t="s">
        <v>1514</v>
      </c>
      <c r="FI4" s="63" t="s">
        <v>2532</v>
      </c>
      <c r="FJ4" s="63" t="s">
        <v>917</v>
      </c>
      <c r="FK4" s="63" t="s">
        <v>325</v>
      </c>
      <c r="FL4" s="63" t="s">
        <v>1242</v>
      </c>
      <c r="FM4" s="63" t="s">
        <v>122</v>
      </c>
      <c r="FN4" s="63" t="s">
        <v>2533</v>
      </c>
      <c r="FO4" s="63" t="s">
        <v>2536</v>
      </c>
      <c r="FP4" s="63" t="s">
        <v>24</v>
      </c>
      <c r="FQ4" s="63" t="s">
        <v>2270</v>
      </c>
      <c r="FR4" s="63" t="s">
        <v>2147</v>
      </c>
      <c r="FS4" s="63" t="s">
        <v>1396</v>
      </c>
      <c r="FT4" s="63" t="s">
        <v>1216</v>
      </c>
      <c r="FU4" s="63" t="s">
        <v>686</v>
      </c>
      <c r="FV4" s="63" t="s">
        <v>566</v>
      </c>
      <c r="FW4" s="63" t="s">
        <v>839</v>
      </c>
      <c r="FX4" s="63" t="s">
        <v>241</v>
      </c>
      <c r="FY4" s="63" t="s">
        <v>1438</v>
      </c>
      <c r="FZ4" s="63" t="s">
        <v>451</v>
      </c>
      <c r="GA4" s="63" t="s">
        <v>814</v>
      </c>
      <c r="GB4" s="63" t="s">
        <v>726</v>
      </c>
      <c r="GC4" s="63" t="s">
        <v>2267</v>
      </c>
      <c r="GD4" s="63" t="s">
        <v>878</v>
      </c>
      <c r="GE4" s="63" t="s">
        <v>1436</v>
      </c>
      <c r="GF4" s="63" t="s">
        <v>2535</v>
      </c>
      <c r="GG4" s="63" t="s">
        <v>93</v>
      </c>
      <c r="GH4" s="63" t="s">
        <v>1096</v>
      </c>
      <c r="GI4" s="63" t="s">
        <v>175</v>
      </c>
      <c r="GJ4" s="63" t="s">
        <v>1550</v>
      </c>
      <c r="GK4" s="63" t="s">
        <v>370</v>
      </c>
      <c r="GL4" s="63" t="s">
        <v>47</v>
      </c>
      <c r="GM4" s="63" t="s">
        <v>2212</v>
      </c>
      <c r="GN4" s="63" t="s">
        <v>1836</v>
      </c>
      <c r="GO4" s="63" t="s">
        <v>478</v>
      </c>
      <c r="GP4" s="63" t="s">
        <v>715</v>
      </c>
      <c r="GQ4" s="63" t="s">
        <v>56</v>
      </c>
      <c r="GR4" s="63" t="s">
        <v>1248</v>
      </c>
      <c r="GS4" s="63" t="s">
        <v>1329</v>
      </c>
      <c r="GT4" s="63" t="s">
        <v>1465</v>
      </c>
      <c r="GU4" s="63" t="s">
        <v>772</v>
      </c>
      <c r="GV4" s="63" t="s">
        <v>1466</v>
      </c>
      <c r="GW4" s="63" t="s">
        <v>871</v>
      </c>
      <c r="GX4" s="63" t="s">
        <v>2715</v>
      </c>
      <c r="GY4" s="63" t="s">
        <v>1316</v>
      </c>
      <c r="GZ4" s="63" t="s">
        <v>872</v>
      </c>
      <c r="HA4" s="63" t="s">
        <v>2695</v>
      </c>
      <c r="HB4" s="63" t="s">
        <v>940</v>
      </c>
      <c r="HC4" s="63" t="s">
        <v>928</v>
      </c>
      <c r="HD4" s="63" t="s">
        <v>2228</v>
      </c>
      <c r="HE4" s="63" t="s">
        <v>1115</v>
      </c>
      <c r="HF4" s="63" t="s">
        <v>627</v>
      </c>
      <c r="HG4" s="63" t="s">
        <v>1244</v>
      </c>
      <c r="HH4" s="63" t="s">
        <v>698</v>
      </c>
      <c r="HI4" s="63" t="s">
        <v>1138</v>
      </c>
      <c r="HJ4" s="63" t="s">
        <v>312</v>
      </c>
      <c r="HK4" s="63" t="s">
        <v>1372</v>
      </c>
      <c r="HL4" s="63" t="s">
        <v>305</v>
      </c>
      <c r="HM4" s="63" t="s">
        <v>1543</v>
      </c>
      <c r="HN4" s="63" t="s">
        <v>1655</v>
      </c>
      <c r="HO4" s="63" t="s">
        <v>259</v>
      </c>
      <c r="HP4" s="63" t="s">
        <v>592</v>
      </c>
    </row>
    <row r="5" spans="2:224" ht="15.75" thickTop="1" x14ac:dyDescent="0.25">
      <c r="B5" s="41" t="s">
        <v>4329</v>
      </c>
      <c r="C5" s="42">
        <f>SUMPRODUCT(('Avantages perçus'!$A$2:$A$30001=B5)*('Avantages perçus'!$F$2:$F$30001))</f>
        <v>11136</v>
      </c>
      <c r="D5" s="43">
        <f>COUNTIFS('Avantages perçus'!$A$2:$A$30001,B5,'Avantages perçus'!$F$2:$F$30001,"&gt;0")</f>
        <v>32</v>
      </c>
      <c r="E5" s="43">
        <f>COUNTIFS('Conventions signées'!$A$2:$A$15002,B5,'Conventions signées'!$A$2:$A$15002,"*")</f>
        <v>12</v>
      </c>
      <c r="F5" s="42">
        <f>Rémunérations!E182+'Conventions signées'!G606</f>
        <v>23497</v>
      </c>
      <c r="G5" s="42">
        <v>6701</v>
      </c>
      <c r="H5" s="42">
        <v>2218</v>
      </c>
      <c r="I5" s="42">
        <v>504</v>
      </c>
      <c r="J5" s="42">
        <v>241</v>
      </c>
      <c r="K5" s="42">
        <v>1472</v>
      </c>
      <c r="L5" s="42">
        <v>0</v>
      </c>
      <c r="M5" s="42">
        <v>0</v>
      </c>
      <c r="N5" s="42">
        <v>0</v>
      </c>
      <c r="O5" s="43">
        <v>1</v>
      </c>
      <c r="P5" s="43">
        <v>3</v>
      </c>
      <c r="Q5" s="43">
        <v>4</v>
      </c>
      <c r="R5" s="43">
        <v>0</v>
      </c>
      <c r="S5" s="43">
        <v>4</v>
      </c>
      <c r="T5" s="43">
        <v>0</v>
      </c>
      <c r="U5" s="43">
        <v>0</v>
      </c>
      <c r="V5" s="43">
        <v>0</v>
      </c>
      <c r="W5" s="43">
        <v>0</v>
      </c>
      <c r="X5" s="43">
        <v>0</v>
      </c>
      <c r="Y5" s="43">
        <v>0</v>
      </c>
      <c r="Z5" s="42">
        <v>4732</v>
      </c>
      <c r="AA5" s="42">
        <v>0</v>
      </c>
      <c r="AB5" s="42">
        <v>25</v>
      </c>
      <c r="AC5" s="42">
        <v>0</v>
      </c>
      <c r="AD5" s="42">
        <v>0</v>
      </c>
      <c r="AE5" s="42">
        <v>0</v>
      </c>
      <c r="AF5" s="42">
        <v>5234</v>
      </c>
      <c r="AG5" s="42">
        <v>1145</v>
      </c>
      <c r="AH5" s="42">
        <v>0</v>
      </c>
      <c r="AI5" s="42">
        <v>0</v>
      </c>
      <c r="AJ5" s="42">
        <v>0</v>
      </c>
      <c r="AK5" s="42">
        <v>0</v>
      </c>
      <c r="AL5" s="42">
        <v>0</v>
      </c>
      <c r="AM5" s="42">
        <v>0</v>
      </c>
      <c r="AN5" s="42">
        <v>0</v>
      </c>
      <c r="AO5" s="42">
        <v>0</v>
      </c>
      <c r="AP5" s="42">
        <v>0</v>
      </c>
      <c r="AQ5" s="42">
        <v>0</v>
      </c>
      <c r="AR5" s="42">
        <v>0</v>
      </c>
      <c r="AS5" s="42">
        <v>0</v>
      </c>
      <c r="AT5" s="42">
        <v>0</v>
      </c>
      <c r="AU5" s="42">
        <v>0</v>
      </c>
      <c r="AV5" s="42">
        <v>0</v>
      </c>
      <c r="AW5" s="42">
        <v>0</v>
      </c>
      <c r="AX5" s="42">
        <v>0</v>
      </c>
      <c r="AY5" s="42">
        <v>0</v>
      </c>
      <c r="AZ5" s="42">
        <v>0</v>
      </c>
      <c r="BA5" s="42">
        <v>0</v>
      </c>
      <c r="BB5" s="42">
        <v>0</v>
      </c>
      <c r="BC5" s="42">
        <v>0</v>
      </c>
      <c r="BD5" s="42">
        <v>0</v>
      </c>
      <c r="BE5" s="42">
        <v>0</v>
      </c>
      <c r="BF5" s="42">
        <v>0</v>
      </c>
      <c r="BG5" s="42">
        <v>0</v>
      </c>
      <c r="BH5" s="42">
        <v>0</v>
      </c>
      <c r="BI5" s="42">
        <v>0</v>
      </c>
      <c r="BJ5" s="42">
        <v>0</v>
      </c>
      <c r="BK5" s="42">
        <v>0</v>
      </c>
      <c r="BL5" s="42">
        <v>0</v>
      </c>
      <c r="BM5" s="42">
        <v>0</v>
      </c>
      <c r="BN5" s="42">
        <v>0</v>
      </c>
      <c r="BO5" s="42">
        <v>0</v>
      </c>
      <c r="BP5" s="42">
        <v>0</v>
      </c>
      <c r="BQ5" s="42">
        <v>0</v>
      </c>
      <c r="BR5" s="42">
        <v>0</v>
      </c>
      <c r="BS5" s="42">
        <v>0</v>
      </c>
      <c r="BT5" s="42">
        <v>0</v>
      </c>
      <c r="BU5" s="42">
        <v>0</v>
      </c>
      <c r="BV5" s="42">
        <v>0</v>
      </c>
      <c r="BW5" s="42">
        <v>0</v>
      </c>
      <c r="BX5" s="42">
        <v>0</v>
      </c>
      <c r="BY5" s="42">
        <v>0</v>
      </c>
      <c r="BZ5" s="42">
        <v>0</v>
      </c>
      <c r="CA5" s="42">
        <v>0</v>
      </c>
      <c r="CB5" s="42">
        <v>0</v>
      </c>
      <c r="CC5" s="42">
        <v>0</v>
      </c>
      <c r="CD5" s="42">
        <v>0</v>
      </c>
      <c r="CE5" s="42">
        <v>0</v>
      </c>
      <c r="CF5" s="42">
        <v>0</v>
      </c>
      <c r="CG5" s="42">
        <v>0</v>
      </c>
      <c r="CH5" s="42">
        <v>0</v>
      </c>
      <c r="CI5" s="42">
        <v>0</v>
      </c>
      <c r="CJ5" s="42">
        <v>0</v>
      </c>
      <c r="CK5" s="42">
        <v>0</v>
      </c>
      <c r="CL5" s="42">
        <v>0</v>
      </c>
      <c r="CM5" s="42">
        <v>0</v>
      </c>
      <c r="CN5" s="42">
        <v>0</v>
      </c>
      <c r="CO5" s="42">
        <v>0</v>
      </c>
      <c r="CP5" s="42">
        <v>0</v>
      </c>
      <c r="CQ5" s="41">
        <v>18</v>
      </c>
      <c r="CR5" s="41">
        <v>0</v>
      </c>
      <c r="CS5" s="41">
        <v>1</v>
      </c>
      <c r="CT5" s="41">
        <v>0</v>
      </c>
      <c r="CU5" s="41">
        <v>0</v>
      </c>
      <c r="CV5" s="41">
        <v>10</v>
      </c>
      <c r="CW5" s="41">
        <v>0</v>
      </c>
      <c r="CX5" s="41">
        <v>0</v>
      </c>
      <c r="CY5" s="41">
        <v>0</v>
      </c>
      <c r="CZ5" s="41">
        <v>0</v>
      </c>
      <c r="DA5" s="41">
        <v>3</v>
      </c>
      <c r="DB5" s="41">
        <v>0</v>
      </c>
      <c r="DC5" s="41">
        <v>0</v>
      </c>
      <c r="DD5" s="41">
        <v>0</v>
      </c>
      <c r="DE5" s="41">
        <v>0</v>
      </c>
      <c r="DF5" s="41">
        <v>0</v>
      </c>
      <c r="DG5" s="41">
        <v>0</v>
      </c>
      <c r="DH5" s="41">
        <v>0</v>
      </c>
      <c r="DI5" s="41">
        <v>0</v>
      </c>
      <c r="DJ5" s="41">
        <v>0</v>
      </c>
      <c r="DK5" s="41">
        <v>0</v>
      </c>
      <c r="DL5" s="41">
        <v>0</v>
      </c>
      <c r="DM5" s="41">
        <v>0</v>
      </c>
      <c r="DN5" s="41">
        <v>0</v>
      </c>
      <c r="DO5" s="41">
        <v>0</v>
      </c>
      <c r="DP5" s="41">
        <v>0</v>
      </c>
      <c r="DQ5" s="41">
        <v>0</v>
      </c>
      <c r="DR5" s="41">
        <v>0</v>
      </c>
      <c r="DS5" s="41">
        <v>0</v>
      </c>
      <c r="DT5" s="41">
        <v>0</v>
      </c>
      <c r="DU5" s="41">
        <v>0</v>
      </c>
      <c r="DV5" s="41">
        <v>0</v>
      </c>
      <c r="DW5" s="41">
        <v>0</v>
      </c>
      <c r="DX5" s="41">
        <v>0</v>
      </c>
      <c r="DY5" s="41">
        <v>0</v>
      </c>
      <c r="DZ5" s="41">
        <v>0</v>
      </c>
      <c r="EA5" s="41">
        <v>0</v>
      </c>
      <c r="EB5" s="41">
        <v>0</v>
      </c>
      <c r="EC5" s="41">
        <v>0</v>
      </c>
      <c r="ED5" s="41">
        <v>0</v>
      </c>
      <c r="EE5" s="41">
        <v>0</v>
      </c>
      <c r="EF5" s="41">
        <v>0</v>
      </c>
      <c r="EG5" s="41">
        <v>0</v>
      </c>
      <c r="EH5" s="41">
        <v>0</v>
      </c>
      <c r="EI5" s="41">
        <v>0</v>
      </c>
      <c r="EJ5" s="41">
        <v>0</v>
      </c>
      <c r="EK5" s="41">
        <v>0</v>
      </c>
      <c r="EL5" s="41">
        <v>0</v>
      </c>
      <c r="EM5" s="41">
        <v>0</v>
      </c>
      <c r="EN5" s="41">
        <v>0</v>
      </c>
      <c r="EO5" s="41">
        <v>0</v>
      </c>
      <c r="EP5" s="41">
        <v>0</v>
      </c>
      <c r="EQ5" s="41">
        <v>0</v>
      </c>
      <c r="ER5" s="41">
        <v>0</v>
      </c>
      <c r="ES5" s="41">
        <v>0</v>
      </c>
      <c r="ET5" s="41">
        <v>0</v>
      </c>
      <c r="EU5" s="41">
        <v>0</v>
      </c>
      <c r="EV5" s="41">
        <v>0</v>
      </c>
      <c r="EW5" s="41">
        <v>0</v>
      </c>
      <c r="EX5" s="41">
        <v>0</v>
      </c>
      <c r="EY5" s="41">
        <v>0</v>
      </c>
      <c r="EZ5" s="41">
        <v>0</v>
      </c>
      <c r="FA5" s="41">
        <v>0</v>
      </c>
      <c r="FB5" s="41">
        <v>0</v>
      </c>
      <c r="FC5" s="41">
        <v>0</v>
      </c>
      <c r="FD5" s="41">
        <v>0</v>
      </c>
      <c r="FE5" s="41">
        <v>0</v>
      </c>
      <c r="FF5" s="41">
        <v>0</v>
      </c>
      <c r="FG5" s="41">
        <v>0</v>
      </c>
      <c r="FH5" s="41">
        <v>4</v>
      </c>
      <c r="FI5" s="41">
        <v>1</v>
      </c>
      <c r="FJ5" s="41">
        <v>0</v>
      </c>
      <c r="FK5" s="41">
        <v>3</v>
      </c>
      <c r="FL5" s="41">
        <v>0</v>
      </c>
      <c r="FM5" s="41">
        <v>0</v>
      </c>
      <c r="FN5" s="41">
        <v>0</v>
      </c>
      <c r="FO5" s="41">
        <v>0</v>
      </c>
      <c r="FP5" s="41">
        <v>0</v>
      </c>
      <c r="FQ5" s="41">
        <v>4</v>
      </c>
      <c r="FR5" s="41">
        <v>0</v>
      </c>
      <c r="FS5" s="41">
        <v>0</v>
      </c>
      <c r="FT5" s="41">
        <v>0</v>
      </c>
      <c r="FU5" s="41">
        <v>0</v>
      </c>
      <c r="FV5" s="41">
        <v>0</v>
      </c>
      <c r="FW5" s="41">
        <v>0</v>
      </c>
      <c r="FX5" s="41">
        <v>0</v>
      </c>
      <c r="FY5" s="41">
        <v>0</v>
      </c>
      <c r="FZ5" s="41">
        <v>0</v>
      </c>
      <c r="GA5" s="41">
        <v>0</v>
      </c>
      <c r="GB5" s="41">
        <v>0</v>
      </c>
      <c r="GC5" s="41">
        <v>0</v>
      </c>
      <c r="GD5" s="41">
        <v>0</v>
      </c>
      <c r="GE5" s="41">
        <v>0</v>
      </c>
      <c r="GF5" s="41">
        <v>0</v>
      </c>
      <c r="GG5" s="41">
        <v>0</v>
      </c>
      <c r="GH5" s="41">
        <v>0</v>
      </c>
      <c r="GI5" s="41">
        <v>0</v>
      </c>
      <c r="GJ5" s="41">
        <v>0</v>
      </c>
      <c r="GK5" s="41">
        <v>0</v>
      </c>
      <c r="GL5" s="41">
        <v>0</v>
      </c>
      <c r="GM5" s="41">
        <v>0</v>
      </c>
      <c r="GN5" s="41">
        <v>0</v>
      </c>
      <c r="GO5" s="41">
        <v>0</v>
      </c>
      <c r="GP5" s="41">
        <v>0</v>
      </c>
      <c r="GQ5" s="41">
        <v>0</v>
      </c>
      <c r="GR5" s="41">
        <v>0</v>
      </c>
      <c r="GS5" s="41">
        <v>0</v>
      </c>
      <c r="GT5" s="41">
        <v>0</v>
      </c>
      <c r="GU5" s="41">
        <v>0</v>
      </c>
      <c r="GV5" s="41">
        <v>0</v>
      </c>
      <c r="GW5" s="41">
        <v>0</v>
      </c>
      <c r="GX5" s="41">
        <v>0</v>
      </c>
      <c r="GY5" s="41">
        <v>0</v>
      </c>
      <c r="GZ5" s="41">
        <v>0</v>
      </c>
      <c r="HA5" s="41">
        <v>0</v>
      </c>
      <c r="HB5" s="41">
        <v>0</v>
      </c>
      <c r="HC5" s="41">
        <v>0</v>
      </c>
      <c r="HD5" s="41">
        <v>0</v>
      </c>
      <c r="HE5" s="41">
        <v>0</v>
      </c>
      <c r="HF5" s="41">
        <v>0</v>
      </c>
      <c r="HG5" s="41">
        <v>0</v>
      </c>
      <c r="HH5" s="41">
        <v>0</v>
      </c>
      <c r="HI5" s="41">
        <v>0</v>
      </c>
      <c r="HJ5" s="41">
        <v>0</v>
      </c>
      <c r="HK5" s="41">
        <v>0</v>
      </c>
      <c r="HL5" s="41">
        <v>0</v>
      </c>
      <c r="HM5" s="41">
        <v>0</v>
      </c>
      <c r="HN5" s="41">
        <v>0</v>
      </c>
      <c r="HO5" s="41">
        <v>0</v>
      </c>
      <c r="HP5" s="41">
        <v>0</v>
      </c>
    </row>
    <row r="6" spans="2:224" x14ac:dyDescent="0.25">
      <c r="B6" s="45" t="s">
        <v>4330</v>
      </c>
      <c r="C6" s="46">
        <f>SUMPRODUCT(('Avantages perçus'!$A$2:$A$30001=B6)*('Avantages perçus'!$F$2:$F$30001))</f>
        <v>61642</v>
      </c>
      <c r="D6" s="47">
        <f>COUNTIFS('Avantages perçus'!$A$2:$A$30001,B6,'Avantages perçus'!$F$2:$F$30001,"&gt;0")</f>
        <v>151</v>
      </c>
      <c r="E6" s="47">
        <f>COUNTIFS('Conventions signées'!$A$2:$A$15002,B6,'Conventions signées'!$A$2:$A$15002,"*")</f>
        <v>102</v>
      </c>
      <c r="F6" s="46">
        <f>Rémunérations!E183+'Conventions signées'!G607</f>
        <v>168272</v>
      </c>
      <c r="G6" s="46">
        <v>38628</v>
      </c>
      <c r="H6" s="46">
        <v>5782</v>
      </c>
      <c r="I6" s="46">
        <v>3554</v>
      </c>
      <c r="J6" s="46">
        <v>3445</v>
      </c>
      <c r="K6" s="46">
        <v>5086</v>
      </c>
      <c r="L6" s="46">
        <v>0</v>
      </c>
      <c r="M6" s="46">
        <v>29</v>
      </c>
      <c r="N6" s="46">
        <v>5118</v>
      </c>
      <c r="O6" s="47">
        <v>13</v>
      </c>
      <c r="P6" s="47">
        <v>19</v>
      </c>
      <c r="Q6" s="47">
        <v>30</v>
      </c>
      <c r="R6" s="47">
        <v>10</v>
      </c>
      <c r="S6" s="47">
        <v>14</v>
      </c>
      <c r="T6" s="47">
        <v>9</v>
      </c>
      <c r="U6" s="47">
        <v>0</v>
      </c>
      <c r="V6" s="47">
        <v>3</v>
      </c>
      <c r="W6" s="47">
        <v>0</v>
      </c>
      <c r="X6" s="47">
        <v>0</v>
      </c>
      <c r="Y6" s="47">
        <v>4</v>
      </c>
      <c r="Z6" s="46">
        <v>0</v>
      </c>
      <c r="AA6" s="46">
        <v>3925</v>
      </c>
      <c r="AB6" s="46">
        <v>11761</v>
      </c>
      <c r="AC6" s="46">
        <v>137</v>
      </c>
      <c r="AD6" s="46">
        <v>10120</v>
      </c>
      <c r="AE6" s="46">
        <v>0</v>
      </c>
      <c r="AF6" s="46">
        <v>16361</v>
      </c>
      <c r="AG6" s="46">
        <v>57</v>
      </c>
      <c r="AH6" s="46">
        <v>29</v>
      </c>
      <c r="AI6" s="46">
        <v>0</v>
      </c>
      <c r="AJ6" s="46">
        <v>15</v>
      </c>
      <c r="AK6" s="46">
        <v>8091</v>
      </c>
      <c r="AL6" s="46">
        <v>0</v>
      </c>
      <c r="AM6" s="46">
        <v>20</v>
      </c>
      <c r="AN6" s="46">
        <v>0</v>
      </c>
      <c r="AO6" s="46">
        <v>5034</v>
      </c>
      <c r="AP6" s="46">
        <v>5010</v>
      </c>
      <c r="AQ6" s="46">
        <v>0</v>
      </c>
      <c r="AR6" s="46">
        <v>0</v>
      </c>
      <c r="AS6" s="46">
        <v>0</v>
      </c>
      <c r="AT6" s="46">
        <v>0</v>
      </c>
      <c r="AU6" s="46">
        <v>0</v>
      </c>
      <c r="AV6" s="46">
        <v>71</v>
      </c>
      <c r="AW6" s="46">
        <v>0</v>
      </c>
      <c r="AX6" s="46">
        <v>0</v>
      </c>
      <c r="AY6" s="46">
        <v>0</v>
      </c>
      <c r="AZ6" s="46">
        <v>0</v>
      </c>
      <c r="BA6" s="46">
        <v>36</v>
      </c>
      <c r="BB6" s="46">
        <v>0</v>
      </c>
      <c r="BC6" s="46">
        <v>309</v>
      </c>
      <c r="BD6" s="46">
        <v>0</v>
      </c>
      <c r="BE6" s="46">
        <v>0</v>
      </c>
      <c r="BF6" s="46">
        <v>0</v>
      </c>
      <c r="BG6" s="46">
        <v>135</v>
      </c>
      <c r="BH6" s="46">
        <v>0</v>
      </c>
      <c r="BI6" s="46">
        <v>0</v>
      </c>
      <c r="BJ6" s="46">
        <v>0</v>
      </c>
      <c r="BK6" s="46">
        <v>180</v>
      </c>
      <c r="BL6" s="46">
        <v>0</v>
      </c>
      <c r="BM6" s="46">
        <v>0</v>
      </c>
      <c r="BN6" s="46">
        <v>0</v>
      </c>
      <c r="BO6" s="46">
        <v>0</v>
      </c>
      <c r="BP6" s="46">
        <v>113</v>
      </c>
      <c r="BQ6" s="46">
        <v>0</v>
      </c>
      <c r="BR6" s="46">
        <v>0</v>
      </c>
      <c r="BS6" s="46">
        <v>0</v>
      </c>
      <c r="BT6" s="46">
        <v>88</v>
      </c>
      <c r="BU6" s="46">
        <v>10</v>
      </c>
      <c r="BV6" s="46">
        <v>0</v>
      </c>
      <c r="BW6" s="46">
        <v>26</v>
      </c>
      <c r="BX6" s="46">
        <v>50</v>
      </c>
      <c r="BY6" s="46">
        <v>0</v>
      </c>
      <c r="BZ6" s="46">
        <v>0</v>
      </c>
      <c r="CA6" s="46">
        <v>0</v>
      </c>
      <c r="CB6" s="46">
        <v>0</v>
      </c>
      <c r="CC6" s="46">
        <v>0</v>
      </c>
      <c r="CD6" s="46">
        <v>30</v>
      </c>
      <c r="CE6" s="46">
        <v>0</v>
      </c>
      <c r="CF6" s="46">
        <v>0</v>
      </c>
      <c r="CG6" s="46">
        <v>0</v>
      </c>
      <c r="CH6" s="46">
        <v>0</v>
      </c>
      <c r="CI6" s="46">
        <v>0</v>
      </c>
      <c r="CJ6" s="46">
        <v>0</v>
      </c>
      <c r="CK6" s="46">
        <v>18</v>
      </c>
      <c r="CL6" s="46">
        <v>16</v>
      </c>
      <c r="CM6" s="46">
        <v>0</v>
      </c>
      <c r="CN6" s="46">
        <v>0</v>
      </c>
      <c r="CO6" s="46">
        <v>0</v>
      </c>
      <c r="CP6" s="46">
        <v>0</v>
      </c>
      <c r="CQ6" s="45">
        <v>0</v>
      </c>
      <c r="CR6" s="45">
        <v>5</v>
      </c>
      <c r="CS6" s="45">
        <v>18</v>
      </c>
      <c r="CT6" s="45">
        <v>55</v>
      </c>
      <c r="CU6" s="45">
        <v>3</v>
      </c>
      <c r="CV6" s="45">
        <v>1</v>
      </c>
      <c r="CW6" s="45">
        <v>1</v>
      </c>
      <c r="CX6" s="45">
        <v>0</v>
      </c>
      <c r="CY6" s="45">
        <v>2</v>
      </c>
      <c r="CZ6" s="45">
        <v>1</v>
      </c>
      <c r="DA6" s="45">
        <v>10</v>
      </c>
      <c r="DB6" s="45">
        <v>16</v>
      </c>
      <c r="DC6" s="45">
        <v>0</v>
      </c>
      <c r="DD6" s="45">
        <v>0</v>
      </c>
      <c r="DE6" s="45">
        <v>0</v>
      </c>
      <c r="DF6" s="45">
        <v>0</v>
      </c>
      <c r="DG6" s="45">
        <v>0</v>
      </c>
      <c r="DH6" s="45">
        <v>14</v>
      </c>
      <c r="DI6" s="45">
        <v>3</v>
      </c>
      <c r="DJ6" s="45">
        <v>0</v>
      </c>
      <c r="DK6" s="45">
        <v>0</v>
      </c>
      <c r="DL6" s="45">
        <v>2</v>
      </c>
      <c r="DM6" s="45">
        <v>0</v>
      </c>
      <c r="DN6" s="45">
        <v>0</v>
      </c>
      <c r="DO6" s="45">
        <v>0</v>
      </c>
      <c r="DP6" s="45">
        <v>5</v>
      </c>
      <c r="DQ6" s="45">
        <v>4</v>
      </c>
      <c r="DR6" s="45">
        <v>0</v>
      </c>
      <c r="DS6" s="45">
        <v>1</v>
      </c>
      <c r="DT6" s="45">
        <v>0</v>
      </c>
      <c r="DU6" s="45">
        <v>0</v>
      </c>
      <c r="DV6" s="45">
        <v>0</v>
      </c>
      <c r="DW6" s="45">
        <v>2</v>
      </c>
      <c r="DX6" s="45">
        <v>1</v>
      </c>
      <c r="DY6" s="45">
        <v>1</v>
      </c>
      <c r="DZ6" s="45">
        <v>0</v>
      </c>
      <c r="EA6" s="45">
        <v>0</v>
      </c>
      <c r="EB6" s="45">
        <v>0</v>
      </c>
      <c r="EC6" s="45">
        <v>0</v>
      </c>
      <c r="ED6" s="45">
        <v>0</v>
      </c>
      <c r="EE6" s="45">
        <v>0</v>
      </c>
      <c r="EF6" s="45">
        <v>0</v>
      </c>
      <c r="EG6" s="45">
        <v>1</v>
      </c>
      <c r="EH6" s="45">
        <v>1</v>
      </c>
      <c r="EI6" s="45">
        <v>1</v>
      </c>
      <c r="EJ6" s="45">
        <v>1</v>
      </c>
      <c r="EK6" s="45">
        <v>1</v>
      </c>
      <c r="EL6" s="45">
        <v>1</v>
      </c>
      <c r="EM6" s="45">
        <v>0</v>
      </c>
      <c r="EN6" s="45">
        <v>0</v>
      </c>
      <c r="EO6" s="45">
        <v>0</v>
      </c>
      <c r="EP6" s="45">
        <v>0</v>
      </c>
      <c r="EQ6" s="45">
        <v>0</v>
      </c>
      <c r="ER6" s="45">
        <v>0</v>
      </c>
      <c r="ES6" s="45">
        <v>0</v>
      </c>
      <c r="ET6" s="45">
        <v>0</v>
      </c>
      <c r="EU6" s="45">
        <v>0</v>
      </c>
      <c r="EV6" s="45">
        <v>0</v>
      </c>
      <c r="EW6" s="45">
        <v>0</v>
      </c>
      <c r="EX6" s="45">
        <v>0</v>
      </c>
      <c r="EY6" s="45">
        <v>0</v>
      </c>
      <c r="EZ6" s="45">
        <v>0</v>
      </c>
      <c r="FA6" s="45">
        <v>0</v>
      </c>
      <c r="FB6" s="45">
        <v>0</v>
      </c>
      <c r="FC6" s="45">
        <v>0</v>
      </c>
      <c r="FD6" s="45">
        <v>0</v>
      </c>
      <c r="FE6" s="45">
        <v>0</v>
      </c>
      <c r="FF6" s="45">
        <v>0</v>
      </c>
      <c r="FG6" s="45">
        <v>0</v>
      </c>
      <c r="FH6" s="45">
        <v>3</v>
      </c>
      <c r="FI6" s="45">
        <v>8</v>
      </c>
      <c r="FJ6" s="45">
        <v>32</v>
      </c>
      <c r="FK6" s="45">
        <v>0</v>
      </c>
      <c r="FL6" s="45">
        <v>3</v>
      </c>
      <c r="FM6" s="45">
        <v>4</v>
      </c>
      <c r="FN6" s="45">
        <v>2</v>
      </c>
      <c r="FO6" s="45">
        <v>16</v>
      </c>
      <c r="FP6" s="45">
        <v>0</v>
      </c>
      <c r="FQ6" s="45">
        <v>4</v>
      </c>
      <c r="FR6" s="45">
        <v>0</v>
      </c>
      <c r="FS6" s="45">
        <v>1</v>
      </c>
      <c r="FT6" s="45">
        <v>0</v>
      </c>
      <c r="FU6" s="45">
        <v>0</v>
      </c>
      <c r="FV6" s="45">
        <v>0</v>
      </c>
      <c r="FW6" s="45">
        <v>6</v>
      </c>
      <c r="FX6" s="45">
        <v>4</v>
      </c>
      <c r="FY6" s="45">
        <v>4</v>
      </c>
      <c r="FZ6" s="45">
        <v>1</v>
      </c>
      <c r="GA6" s="45">
        <v>0</v>
      </c>
      <c r="GB6" s="45">
        <v>0</v>
      </c>
      <c r="GC6" s="45">
        <v>0</v>
      </c>
      <c r="GD6" s="45">
        <v>2</v>
      </c>
      <c r="GE6" s="45">
        <v>0</v>
      </c>
      <c r="GF6" s="45">
        <v>0</v>
      </c>
      <c r="GG6" s="45">
        <v>0</v>
      </c>
      <c r="GH6" s="45">
        <v>0</v>
      </c>
      <c r="GI6" s="45">
        <v>3</v>
      </c>
      <c r="GJ6" s="45">
        <v>1</v>
      </c>
      <c r="GK6" s="45">
        <v>0</v>
      </c>
      <c r="GL6" s="45">
        <v>0</v>
      </c>
      <c r="GM6" s="45">
        <v>2</v>
      </c>
      <c r="GN6" s="45">
        <v>1</v>
      </c>
      <c r="GO6" s="45">
        <v>0</v>
      </c>
      <c r="GP6" s="45">
        <v>0</v>
      </c>
      <c r="GQ6" s="45">
        <v>0</v>
      </c>
      <c r="GR6" s="45">
        <v>0</v>
      </c>
      <c r="GS6" s="45">
        <v>1</v>
      </c>
      <c r="GT6" s="45">
        <v>1</v>
      </c>
      <c r="GU6" s="45">
        <v>1</v>
      </c>
      <c r="GV6" s="45">
        <v>1</v>
      </c>
      <c r="GW6" s="45">
        <v>1</v>
      </c>
      <c r="GX6" s="45">
        <v>0</v>
      </c>
      <c r="GY6" s="45">
        <v>0</v>
      </c>
      <c r="GZ6" s="45">
        <v>0</v>
      </c>
      <c r="HA6" s="45">
        <v>0</v>
      </c>
      <c r="HB6" s="45">
        <v>0</v>
      </c>
      <c r="HC6" s="45">
        <v>0</v>
      </c>
      <c r="HD6" s="45">
        <v>0</v>
      </c>
      <c r="HE6" s="45">
        <v>0</v>
      </c>
      <c r="HF6" s="45">
        <v>0</v>
      </c>
      <c r="HG6" s="45">
        <v>0</v>
      </c>
      <c r="HH6" s="45">
        <v>0</v>
      </c>
      <c r="HI6" s="45">
        <v>0</v>
      </c>
      <c r="HJ6" s="45">
        <v>0</v>
      </c>
      <c r="HK6" s="45">
        <v>0</v>
      </c>
      <c r="HL6" s="45">
        <v>0</v>
      </c>
      <c r="HM6" s="45">
        <v>0</v>
      </c>
      <c r="HN6" s="45">
        <v>0</v>
      </c>
      <c r="HO6" s="45">
        <v>0</v>
      </c>
      <c r="HP6" s="45">
        <v>0</v>
      </c>
    </row>
    <row r="7" spans="2:224" x14ac:dyDescent="0.25">
      <c r="B7" s="45" t="s">
        <v>4331</v>
      </c>
      <c r="C7" s="46">
        <f>SUMPRODUCT(('Avantages perçus'!$A$2:$A$30001=B7)*('Avantages perçus'!$F$2:$F$30001))</f>
        <v>62251</v>
      </c>
      <c r="D7" s="47">
        <f>COUNTIFS('Avantages perçus'!$A$2:$A$30001,B7,'Avantages perçus'!$F$2:$F$30001,"&gt;0")</f>
        <v>130</v>
      </c>
      <c r="E7" s="47">
        <f>COUNTIFS('Conventions signées'!$A$2:$A$15002,B7,'Conventions signées'!$A$2:$A$15002,"*")</f>
        <v>82</v>
      </c>
      <c r="F7" s="46">
        <f>Rémunérations!E184+'Conventions signées'!G608</f>
        <v>84159</v>
      </c>
      <c r="G7" s="46">
        <v>38413</v>
      </c>
      <c r="H7" s="46">
        <v>4154</v>
      </c>
      <c r="I7" s="46">
        <v>4404</v>
      </c>
      <c r="J7" s="46">
        <v>1564</v>
      </c>
      <c r="K7" s="46">
        <v>3259</v>
      </c>
      <c r="L7" s="46">
        <v>0</v>
      </c>
      <c r="M7" s="46">
        <v>0</v>
      </c>
      <c r="N7" s="46">
        <v>10457</v>
      </c>
      <c r="O7" s="47">
        <v>8</v>
      </c>
      <c r="P7" s="47">
        <v>19</v>
      </c>
      <c r="Q7" s="47">
        <v>4</v>
      </c>
      <c r="R7" s="47">
        <v>10</v>
      </c>
      <c r="S7" s="47">
        <v>24</v>
      </c>
      <c r="T7" s="47">
        <v>9</v>
      </c>
      <c r="U7" s="47">
        <v>0</v>
      </c>
      <c r="V7" s="47">
        <v>2</v>
      </c>
      <c r="W7" s="47">
        <v>0</v>
      </c>
      <c r="X7" s="47">
        <v>0</v>
      </c>
      <c r="Y7" s="47">
        <v>6</v>
      </c>
      <c r="Z7" s="46">
        <v>12574</v>
      </c>
      <c r="AA7" s="46">
        <v>9328</v>
      </c>
      <c r="AB7" s="46">
        <v>6229</v>
      </c>
      <c r="AC7" s="46">
        <v>20474</v>
      </c>
      <c r="AD7" s="46">
        <v>0</v>
      </c>
      <c r="AE7" s="46">
        <v>0</v>
      </c>
      <c r="AF7" s="46">
        <v>0</v>
      </c>
      <c r="AG7" s="46">
        <v>9845</v>
      </c>
      <c r="AH7" s="46">
        <v>0</v>
      </c>
      <c r="AI7" s="46">
        <v>0</v>
      </c>
      <c r="AJ7" s="46">
        <v>353</v>
      </c>
      <c r="AK7" s="46">
        <v>27</v>
      </c>
      <c r="AL7" s="46">
        <v>0</v>
      </c>
      <c r="AM7" s="46">
        <v>59</v>
      </c>
      <c r="AN7" s="46">
        <v>0</v>
      </c>
      <c r="AO7" s="46">
        <v>0</v>
      </c>
      <c r="AP7" s="46">
        <v>0</v>
      </c>
      <c r="AQ7" s="46">
        <v>0</v>
      </c>
      <c r="AR7" s="46">
        <v>118</v>
      </c>
      <c r="AS7" s="46">
        <v>2810</v>
      </c>
      <c r="AT7" s="46">
        <v>154</v>
      </c>
      <c r="AU7" s="46">
        <v>0</v>
      </c>
      <c r="AV7" s="46">
        <v>0</v>
      </c>
      <c r="AW7" s="46">
        <v>0</v>
      </c>
      <c r="AX7" s="46">
        <v>0</v>
      </c>
      <c r="AY7" s="46">
        <v>0</v>
      </c>
      <c r="AZ7" s="46">
        <v>0</v>
      </c>
      <c r="BA7" s="46">
        <v>0</v>
      </c>
      <c r="BB7" s="46">
        <v>0</v>
      </c>
      <c r="BC7" s="46">
        <v>0</v>
      </c>
      <c r="BD7" s="46">
        <v>0</v>
      </c>
      <c r="BE7" s="46">
        <v>0</v>
      </c>
      <c r="BF7" s="46">
        <v>0</v>
      </c>
      <c r="BG7" s="46">
        <v>84</v>
      </c>
      <c r="BH7" s="46">
        <v>0</v>
      </c>
      <c r="BI7" s="46">
        <v>0</v>
      </c>
      <c r="BJ7" s="46">
        <v>0</v>
      </c>
      <c r="BK7" s="46">
        <v>0</v>
      </c>
      <c r="BL7" s="46">
        <v>0</v>
      </c>
      <c r="BM7" s="46">
        <v>147</v>
      </c>
      <c r="BN7" s="46">
        <v>0</v>
      </c>
      <c r="BO7" s="46">
        <v>0</v>
      </c>
      <c r="BP7" s="46">
        <v>0</v>
      </c>
      <c r="BQ7" s="46">
        <v>0</v>
      </c>
      <c r="BR7" s="46">
        <v>0</v>
      </c>
      <c r="BS7" s="46">
        <v>0</v>
      </c>
      <c r="BT7" s="46">
        <v>0</v>
      </c>
      <c r="BU7" s="46">
        <v>0</v>
      </c>
      <c r="BV7" s="46">
        <v>0</v>
      </c>
      <c r="BW7" s="46">
        <v>49</v>
      </c>
      <c r="BX7" s="46">
        <v>0</v>
      </c>
      <c r="BY7" s="46">
        <v>0</v>
      </c>
      <c r="BZ7" s="46">
        <v>0</v>
      </c>
      <c r="CA7" s="46">
        <v>0</v>
      </c>
      <c r="CB7" s="46">
        <v>0</v>
      </c>
      <c r="CC7" s="46">
        <v>0</v>
      </c>
      <c r="CD7" s="46">
        <v>0</v>
      </c>
      <c r="CE7" s="46">
        <v>0</v>
      </c>
      <c r="CF7" s="46">
        <v>0</v>
      </c>
      <c r="CG7" s="46">
        <v>0</v>
      </c>
      <c r="CH7" s="46">
        <v>0</v>
      </c>
      <c r="CI7" s="46">
        <v>0</v>
      </c>
      <c r="CJ7" s="46">
        <v>0</v>
      </c>
      <c r="CK7" s="46">
        <v>0</v>
      </c>
      <c r="CL7" s="46">
        <v>0</v>
      </c>
      <c r="CM7" s="46">
        <v>0</v>
      </c>
      <c r="CN7" s="46">
        <v>0</v>
      </c>
      <c r="CO7" s="46">
        <v>0</v>
      </c>
      <c r="CP7" s="46">
        <v>0</v>
      </c>
      <c r="CQ7" s="45">
        <v>14</v>
      </c>
      <c r="CR7" s="45">
        <v>39</v>
      </c>
      <c r="CS7" s="45">
        <v>16</v>
      </c>
      <c r="CT7" s="45">
        <v>0</v>
      </c>
      <c r="CU7" s="45">
        <v>20</v>
      </c>
      <c r="CV7" s="45">
        <v>29</v>
      </c>
      <c r="CW7" s="45">
        <v>1</v>
      </c>
      <c r="CX7" s="45">
        <v>0</v>
      </c>
      <c r="CY7" s="45">
        <v>0</v>
      </c>
      <c r="CZ7" s="45">
        <v>2</v>
      </c>
      <c r="DA7" s="45">
        <v>0</v>
      </c>
      <c r="DB7" s="45">
        <v>1</v>
      </c>
      <c r="DC7" s="45">
        <v>2</v>
      </c>
      <c r="DD7" s="45">
        <v>0</v>
      </c>
      <c r="DE7" s="45">
        <v>0</v>
      </c>
      <c r="DF7" s="45">
        <v>0</v>
      </c>
      <c r="DG7" s="45">
        <v>0</v>
      </c>
      <c r="DH7" s="45">
        <v>0</v>
      </c>
      <c r="DI7" s="45">
        <v>0</v>
      </c>
      <c r="DJ7" s="45">
        <v>1</v>
      </c>
      <c r="DK7" s="45">
        <v>0</v>
      </c>
      <c r="DL7" s="45">
        <v>0</v>
      </c>
      <c r="DM7" s="45">
        <v>0</v>
      </c>
      <c r="DN7" s="45">
        <v>0</v>
      </c>
      <c r="DO7" s="45">
        <v>0</v>
      </c>
      <c r="DP7" s="45">
        <v>0</v>
      </c>
      <c r="DQ7" s="45">
        <v>1</v>
      </c>
      <c r="DR7" s="45">
        <v>0</v>
      </c>
      <c r="DS7" s="45">
        <v>0</v>
      </c>
      <c r="DT7" s="45">
        <v>0</v>
      </c>
      <c r="DU7" s="45">
        <v>0</v>
      </c>
      <c r="DV7" s="45">
        <v>0</v>
      </c>
      <c r="DW7" s="45">
        <v>0</v>
      </c>
      <c r="DX7" s="45">
        <v>1</v>
      </c>
      <c r="DY7" s="45">
        <v>0</v>
      </c>
      <c r="DZ7" s="45">
        <v>2</v>
      </c>
      <c r="EA7" s="45">
        <v>0</v>
      </c>
      <c r="EB7" s="45">
        <v>0</v>
      </c>
      <c r="EC7" s="45">
        <v>0</v>
      </c>
      <c r="ED7" s="45">
        <v>0</v>
      </c>
      <c r="EE7" s="45">
        <v>0</v>
      </c>
      <c r="EF7" s="45">
        <v>0</v>
      </c>
      <c r="EG7" s="45">
        <v>0</v>
      </c>
      <c r="EH7" s="45">
        <v>0</v>
      </c>
      <c r="EI7" s="45">
        <v>0</v>
      </c>
      <c r="EJ7" s="45">
        <v>0</v>
      </c>
      <c r="EK7" s="45">
        <v>0</v>
      </c>
      <c r="EL7" s="45">
        <v>0</v>
      </c>
      <c r="EM7" s="45">
        <v>1</v>
      </c>
      <c r="EN7" s="45">
        <v>0</v>
      </c>
      <c r="EO7" s="45">
        <v>0</v>
      </c>
      <c r="EP7" s="45">
        <v>0</v>
      </c>
      <c r="EQ7" s="45">
        <v>0</v>
      </c>
      <c r="ER7" s="45">
        <v>0</v>
      </c>
      <c r="ES7" s="45">
        <v>0</v>
      </c>
      <c r="ET7" s="45">
        <v>0</v>
      </c>
      <c r="EU7" s="45">
        <v>0</v>
      </c>
      <c r="EV7" s="45">
        <v>0</v>
      </c>
      <c r="EW7" s="45">
        <v>0</v>
      </c>
      <c r="EX7" s="45">
        <v>0</v>
      </c>
      <c r="EY7" s="45">
        <v>0</v>
      </c>
      <c r="EZ7" s="45">
        <v>0</v>
      </c>
      <c r="FA7" s="45">
        <v>0</v>
      </c>
      <c r="FB7" s="45">
        <v>0</v>
      </c>
      <c r="FC7" s="45">
        <v>0</v>
      </c>
      <c r="FD7" s="45">
        <v>0</v>
      </c>
      <c r="FE7" s="45">
        <v>0</v>
      </c>
      <c r="FF7" s="45">
        <v>0</v>
      </c>
      <c r="FG7" s="45">
        <v>0</v>
      </c>
      <c r="FH7" s="45">
        <v>6</v>
      </c>
      <c r="FI7" s="45">
        <v>10</v>
      </c>
      <c r="FJ7" s="45">
        <v>0</v>
      </c>
      <c r="FK7" s="45">
        <v>17</v>
      </c>
      <c r="FL7" s="45">
        <v>8</v>
      </c>
      <c r="FM7" s="45">
        <v>16</v>
      </c>
      <c r="FN7" s="45">
        <v>0</v>
      </c>
      <c r="FO7" s="45">
        <v>1</v>
      </c>
      <c r="FP7" s="45">
        <v>0</v>
      </c>
      <c r="FQ7" s="45">
        <v>0</v>
      </c>
      <c r="FR7" s="45">
        <v>4</v>
      </c>
      <c r="FS7" s="45">
        <v>2</v>
      </c>
      <c r="FT7" s="45">
        <v>1</v>
      </c>
      <c r="FU7" s="45">
        <v>0</v>
      </c>
      <c r="FV7" s="45">
        <v>1</v>
      </c>
      <c r="FW7" s="45">
        <v>0</v>
      </c>
      <c r="FX7" s="45">
        <v>2</v>
      </c>
      <c r="FY7" s="45">
        <v>0</v>
      </c>
      <c r="FZ7" s="45">
        <v>2</v>
      </c>
      <c r="GA7" s="45">
        <v>3</v>
      </c>
      <c r="GB7" s="45">
        <v>1</v>
      </c>
      <c r="GC7" s="45">
        <v>0</v>
      </c>
      <c r="GD7" s="45">
        <v>0</v>
      </c>
      <c r="GE7" s="45">
        <v>1</v>
      </c>
      <c r="GF7" s="45">
        <v>3</v>
      </c>
      <c r="GG7" s="45">
        <v>0</v>
      </c>
      <c r="GH7" s="45">
        <v>0</v>
      </c>
      <c r="GI7" s="45">
        <v>0</v>
      </c>
      <c r="GJ7" s="45">
        <v>1</v>
      </c>
      <c r="GK7" s="45">
        <v>0</v>
      </c>
      <c r="GL7" s="45">
        <v>0</v>
      </c>
      <c r="GM7" s="45">
        <v>0</v>
      </c>
      <c r="GN7" s="45">
        <v>1</v>
      </c>
      <c r="GO7" s="45">
        <v>0</v>
      </c>
      <c r="GP7" s="45">
        <v>0</v>
      </c>
      <c r="GQ7" s="45">
        <v>0</v>
      </c>
      <c r="GR7" s="45">
        <v>0</v>
      </c>
      <c r="GS7" s="45">
        <v>0</v>
      </c>
      <c r="GT7" s="45">
        <v>0</v>
      </c>
      <c r="GU7" s="45">
        <v>0</v>
      </c>
      <c r="GV7" s="45">
        <v>0</v>
      </c>
      <c r="GW7" s="45">
        <v>0</v>
      </c>
      <c r="GX7" s="45">
        <v>1</v>
      </c>
      <c r="GY7" s="45">
        <v>1</v>
      </c>
      <c r="GZ7" s="45">
        <v>0</v>
      </c>
      <c r="HA7" s="45">
        <v>0</v>
      </c>
      <c r="HB7" s="45">
        <v>0</v>
      </c>
      <c r="HC7" s="45">
        <v>0</v>
      </c>
      <c r="HD7" s="45">
        <v>0</v>
      </c>
      <c r="HE7" s="45">
        <v>0</v>
      </c>
      <c r="HF7" s="45">
        <v>0</v>
      </c>
      <c r="HG7" s="45">
        <v>0</v>
      </c>
      <c r="HH7" s="45">
        <v>0</v>
      </c>
      <c r="HI7" s="45">
        <v>0</v>
      </c>
      <c r="HJ7" s="45">
        <v>0</v>
      </c>
      <c r="HK7" s="45">
        <v>0</v>
      </c>
      <c r="HL7" s="45">
        <v>0</v>
      </c>
      <c r="HM7" s="45">
        <v>0</v>
      </c>
      <c r="HN7" s="45">
        <v>0</v>
      </c>
      <c r="HO7" s="45">
        <v>0</v>
      </c>
      <c r="HP7" s="45">
        <v>0</v>
      </c>
    </row>
    <row r="8" spans="2:224" x14ac:dyDescent="0.25">
      <c r="B8" s="45" t="s">
        <v>4332</v>
      </c>
      <c r="C8" s="46">
        <f>SUMPRODUCT(('Avantages perçus'!$A$2:$A$30001=B8)*('Avantages perçus'!$F$2:$F$30001))</f>
        <v>39259</v>
      </c>
      <c r="D8" s="47">
        <f>COUNTIFS('Avantages perçus'!$A$2:$A$30001,B8,'Avantages perçus'!$F$2:$F$30001,"&gt;0")</f>
        <v>58</v>
      </c>
      <c r="E8" s="47">
        <f>COUNTIFS('Conventions signées'!$A$2:$A$15002,B8,'Conventions signées'!$A$2:$A$15002,"*")</f>
        <v>25</v>
      </c>
      <c r="F8" s="46">
        <f>Rémunérations!E185+'Conventions signées'!G609</f>
        <v>2225</v>
      </c>
      <c r="G8" s="46">
        <v>15981</v>
      </c>
      <c r="H8" s="46">
        <v>5483</v>
      </c>
      <c r="I8" s="46">
        <v>1325</v>
      </c>
      <c r="J8" s="46">
        <v>0</v>
      </c>
      <c r="K8" s="46">
        <v>3410</v>
      </c>
      <c r="L8" s="46">
        <v>0</v>
      </c>
      <c r="M8" s="46">
        <v>0</v>
      </c>
      <c r="N8" s="46">
        <v>13060</v>
      </c>
      <c r="O8" s="47">
        <v>12</v>
      </c>
      <c r="P8" s="47">
        <v>0</v>
      </c>
      <c r="Q8" s="47">
        <v>4</v>
      </c>
      <c r="R8" s="47">
        <v>4</v>
      </c>
      <c r="S8" s="47">
        <v>1</v>
      </c>
      <c r="T8" s="47">
        <v>2</v>
      </c>
      <c r="U8" s="47">
        <v>0</v>
      </c>
      <c r="V8" s="47">
        <v>0</v>
      </c>
      <c r="W8" s="47">
        <v>0</v>
      </c>
      <c r="X8" s="47">
        <v>0</v>
      </c>
      <c r="Y8" s="47">
        <v>2</v>
      </c>
      <c r="Z8" s="46">
        <v>7669</v>
      </c>
      <c r="AA8" s="46">
        <v>4455</v>
      </c>
      <c r="AB8" s="46">
        <v>25</v>
      </c>
      <c r="AC8" s="46">
        <v>0</v>
      </c>
      <c r="AD8" s="46">
        <v>0</v>
      </c>
      <c r="AE8" s="46">
        <v>0</v>
      </c>
      <c r="AF8" s="46">
        <v>0</v>
      </c>
      <c r="AG8" s="46">
        <v>1513</v>
      </c>
      <c r="AH8" s="46">
        <v>0</v>
      </c>
      <c r="AI8" s="46">
        <v>8165</v>
      </c>
      <c r="AJ8" s="46">
        <v>0</v>
      </c>
      <c r="AK8" s="46">
        <v>0</v>
      </c>
      <c r="AL8" s="46">
        <v>10335</v>
      </c>
      <c r="AM8" s="46">
        <v>7016</v>
      </c>
      <c r="AN8" s="46">
        <v>0</v>
      </c>
      <c r="AO8" s="46">
        <v>0</v>
      </c>
      <c r="AP8" s="46">
        <v>0</v>
      </c>
      <c r="AQ8" s="46">
        <v>0</v>
      </c>
      <c r="AR8" s="46">
        <v>0</v>
      </c>
      <c r="AS8" s="46">
        <v>0</v>
      </c>
      <c r="AT8" s="46">
        <v>0</v>
      </c>
      <c r="AU8" s="46">
        <v>0</v>
      </c>
      <c r="AV8" s="46">
        <v>0</v>
      </c>
      <c r="AW8" s="46">
        <v>0</v>
      </c>
      <c r="AX8" s="46">
        <v>0</v>
      </c>
      <c r="AY8" s="46">
        <v>0</v>
      </c>
      <c r="AZ8" s="46">
        <v>0</v>
      </c>
      <c r="BA8" s="46">
        <v>0</v>
      </c>
      <c r="BB8" s="46">
        <v>0</v>
      </c>
      <c r="BC8" s="46">
        <v>0</v>
      </c>
      <c r="BD8" s="46">
        <v>0</v>
      </c>
      <c r="BE8" s="46">
        <v>0</v>
      </c>
      <c r="BF8" s="46">
        <v>0</v>
      </c>
      <c r="BG8" s="46">
        <v>0</v>
      </c>
      <c r="BH8" s="46">
        <v>0</v>
      </c>
      <c r="BI8" s="46">
        <v>0</v>
      </c>
      <c r="BJ8" s="46">
        <v>0</v>
      </c>
      <c r="BK8" s="46">
        <v>0</v>
      </c>
      <c r="BL8" s="46">
        <v>0</v>
      </c>
      <c r="BM8" s="46">
        <v>0</v>
      </c>
      <c r="BN8" s="46">
        <v>0</v>
      </c>
      <c r="BO8" s="46">
        <v>0</v>
      </c>
      <c r="BP8" s="46">
        <v>0</v>
      </c>
      <c r="BQ8" s="46">
        <v>0</v>
      </c>
      <c r="BR8" s="46">
        <v>0</v>
      </c>
      <c r="BS8" s="46">
        <v>0</v>
      </c>
      <c r="BT8" s="46">
        <v>0</v>
      </c>
      <c r="BU8" s="46">
        <v>0</v>
      </c>
      <c r="BV8" s="46">
        <v>0</v>
      </c>
      <c r="BW8" s="46">
        <v>0</v>
      </c>
      <c r="BX8" s="46">
        <v>21</v>
      </c>
      <c r="BY8" s="46">
        <v>60</v>
      </c>
      <c r="BZ8" s="46">
        <v>0</v>
      </c>
      <c r="CA8" s="46">
        <v>0</v>
      </c>
      <c r="CB8" s="46">
        <v>0</v>
      </c>
      <c r="CC8" s="46">
        <v>0</v>
      </c>
      <c r="CD8" s="46">
        <v>0</v>
      </c>
      <c r="CE8" s="46">
        <v>0</v>
      </c>
      <c r="CF8" s="46">
        <v>0</v>
      </c>
      <c r="CG8" s="46">
        <v>0</v>
      </c>
      <c r="CH8" s="46">
        <v>0</v>
      </c>
      <c r="CI8" s="46">
        <v>0</v>
      </c>
      <c r="CJ8" s="46">
        <v>0</v>
      </c>
      <c r="CK8" s="46">
        <v>0</v>
      </c>
      <c r="CL8" s="46">
        <v>0</v>
      </c>
      <c r="CM8" s="46">
        <v>0</v>
      </c>
      <c r="CN8" s="46">
        <v>0</v>
      </c>
      <c r="CO8" s="46">
        <v>0</v>
      </c>
      <c r="CP8" s="46">
        <v>0</v>
      </c>
      <c r="CQ8" s="45">
        <v>11</v>
      </c>
      <c r="CR8" s="45">
        <v>0</v>
      </c>
      <c r="CS8" s="45">
        <v>1</v>
      </c>
      <c r="CT8" s="45">
        <v>0</v>
      </c>
      <c r="CU8" s="45">
        <v>10</v>
      </c>
      <c r="CV8" s="45">
        <v>5</v>
      </c>
      <c r="CW8" s="45">
        <v>0</v>
      </c>
      <c r="CX8" s="45">
        <v>11</v>
      </c>
      <c r="CY8" s="45">
        <v>0</v>
      </c>
      <c r="CZ8" s="45">
        <v>17</v>
      </c>
      <c r="DA8" s="45">
        <v>0</v>
      </c>
      <c r="DB8" s="45">
        <v>0</v>
      </c>
      <c r="DC8" s="45">
        <v>0</v>
      </c>
      <c r="DD8" s="45">
        <v>0</v>
      </c>
      <c r="DE8" s="45">
        <v>0</v>
      </c>
      <c r="DF8" s="45">
        <v>0</v>
      </c>
      <c r="DG8" s="45">
        <v>0</v>
      </c>
      <c r="DH8" s="45">
        <v>0</v>
      </c>
      <c r="DI8" s="45">
        <v>0</v>
      </c>
      <c r="DJ8" s="45">
        <v>0</v>
      </c>
      <c r="DK8" s="45">
        <v>0</v>
      </c>
      <c r="DL8" s="45">
        <v>0</v>
      </c>
      <c r="DM8" s="45">
        <v>0</v>
      </c>
      <c r="DN8" s="45">
        <v>0</v>
      </c>
      <c r="DO8" s="45">
        <v>0</v>
      </c>
      <c r="DP8" s="45">
        <v>0</v>
      </c>
      <c r="DQ8" s="45">
        <v>0</v>
      </c>
      <c r="DR8" s="45">
        <v>0</v>
      </c>
      <c r="DS8" s="45">
        <v>0</v>
      </c>
      <c r="DT8" s="45">
        <v>0</v>
      </c>
      <c r="DU8" s="45">
        <v>0</v>
      </c>
      <c r="DV8" s="45">
        <v>0</v>
      </c>
      <c r="DW8" s="45">
        <v>0</v>
      </c>
      <c r="DX8" s="45">
        <v>0</v>
      </c>
      <c r="DY8" s="45">
        <v>1</v>
      </c>
      <c r="DZ8" s="45">
        <v>0</v>
      </c>
      <c r="EA8" s="45">
        <v>0</v>
      </c>
      <c r="EB8" s="45">
        <v>0</v>
      </c>
      <c r="EC8" s="45">
        <v>0</v>
      </c>
      <c r="ED8" s="45">
        <v>0</v>
      </c>
      <c r="EE8" s="45">
        <v>0</v>
      </c>
      <c r="EF8" s="45">
        <v>0</v>
      </c>
      <c r="EG8" s="45">
        <v>0</v>
      </c>
      <c r="EH8" s="45">
        <v>0</v>
      </c>
      <c r="EI8" s="45">
        <v>0</v>
      </c>
      <c r="EJ8" s="45">
        <v>0</v>
      </c>
      <c r="EK8" s="45">
        <v>0</v>
      </c>
      <c r="EL8" s="45">
        <v>0</v>
      </c>
      <c r="EM8" s="45">
        <v>0</v>
      </c>
      <c r="EN8" s="45">
        <v>1</v>
      </c>
      <c r="EO8" s="45">
        <v>1</v>
      </c>
      <c r="EP8" s="45">
        <v>0</v>
      </c>
      <c r="EQ8" s="45">
        <v>0</v>
      </c>
      <c r="ER8" s="45">
        <v>0</v>
      </c>
      <c r="ES8" s="45">
        <v>0</v>
      </c>
      <c r="ET8" s="45">
        <v>0</v>
      </c>
      <c r="EU8" s="45">
        <v>0</v>
      </c>
      <c r="EV8" s="45">
        <v>0</v>
      </c>
      <c r="EW8" s="45">
        <v>0</v>
      </c>
      <c r="EX8" s="45">
        <v>0</v>
      </c>
      <c r="EY8" s="45">
        <v>0</v>
      </c>
      <c r="EZ8" s="45">
        <v>0</v>
      </c>
      <c r="FA8" s="45">
        <v>0</v>
      </c>
      <c r="FB8" s="45">
        <v>0</v>
      </c>
      <c r="FC8" s="45">
        <v>0</v>
      </c>
      <c r="FD8" s="45">
        <v>0</v>
      </c>
      <c r="FE8" s="45">
        <v>0</v>
      </c>
      <c r="FF8" s="45">
        <v>0</v>
      </c>
      <c r="FG8" s="45">
        <v>0</v>
      </c>
      <c r="FH8" s="45">
        <v>3</v>
      </c>
      <c r="FI8" s="45">
        <v>1</v>
      </c>
      <c r="FJ8" s="45">
        <v>0</v>
      </c>
      <c r="FK8" s="45">
        <v>0</v>
      </c>
      <c r="FL8" s="45">
        <v>4</v>
      </c>
      <c r="FM8" s="45">
        <v>0</v>
      </c>
      <c r="FN8" s="45">
        <v>0</v>
      </c>
      <c r="FO8" s="45">
        <v>0</v>
      </c>
      <c r="FP8" s="45">
        <v>9</v>
      </c>
      <c r="FQ8" s="45">
        <v>0</v>
      </c>
      <c r="FR8" s="45">
        <v>5</v>
      </c>
      <c r="FS8" s="45">
        <v>0</v>
      </c>
      <c r="FT8" s="45">
        <v>0</v>
      </c>
      <c r="FU8" s="45">
        <v>0</v>
      </c>
      <c r="FV8" s="45">
        <v>0</v>
      </c>
      <c r="FW8" s="45">
        <v>0</v>
      </c>
      <c r="FX8" s="45">
        <v>0</v>
      </c>
      <c r="FY8" s="45">
        <v>0</v>
      </c>
      <c r="FZ8" s="45">
        <v>0</v>
      </c>
      <c r="GA8" s="45">
        <v>0</v>
      </c>
      <c r="GB8" s="45">
        <v>0</v>
      </c>
      <c r="GC8" s="45">
        <v>0</v>
      </c>
      <c r="GD8" s="45">
        <v>0</v>
      </c>
      <c r="GE8" s="45">
        <v>0</v>
      </c>
      <c r="GF8" s="45">
        <v>0</v>
      </c>
      <c r="GG8" s="45">
        <v>0</v>
      </c>
      <c r="GH8" s="45">
        <v>0</v>
      </c>
      <c r="GI8" s="45">
        <v>0</v>
      </c>
      <c r="GJ8" s="45">
        <v>1</v>
      </c>
      <c r="GK8" s="45">
        <v>0</v>
      </c>
      <c r="GL8" s="45">
        <v>0</v>
      </c>
      <c r="GM8" s="45">
        <v>0</v>
      </c>
      <c r="GN8" s="45">
        <v>0</v>
      </c>
      <c r="GO8" s="45">
        <v>0</v>
      </c>
      <c r="GP8" s="45">
        <v>0</v>
      </c>
      <c r="GQ8" s="45">
        <v>0</v>
      </c>
      <c r="GR8" s="45">
        <v>0</v>
      </c>
      <c r="GS8" s="45">
        <v>0</v>
      </c>
      <c r="GT8" s="45">
        <v>0</v>
      </c>
      <c r="GU8" s="45">
        <v>0</v>
      </c>
      <c r="GV8" s="45">
        <v>0</v>
      </c>
      <c r="GW8" s="45">
        <v>0</v>
      </c>
      <c r="GX8" s="45">
        <v>0</v>
      </c>
      <c r="GY8" s="45">
        <v>0</v>
      </c>
      <c r="GZ8" s="45">
        <v>1</v>
      </c>
      <c r="HA8" s="45">
        <v>1</v>
      </c>
      <c r="HB8" s="45">
        <v>0</v>
      </c>
      <c r="HC8" s="45">
        <v>0</v>
      </c>
      <c r="HD8" s="45">
        <v>0</v>
      </c>
      <c r="HE8" s="45">
        <v>0</v>
      </c>
      <c r="HF8" s="45">
        <v>0</v>
      </c>
      <c r="HG8" s="45">
        <v>0</v>
      </c>
      <c r="HH8" s="45">
        <v>0</v>
      </c>
      <c r="HI8" s="45">
        <v>0</v>
      </c>
      <c r="HJ8" s="45">
        <v>0</v>
      </c>
      <c r="HK8" s="45">
        <v>0</v>
      </c>
      <c r="HL8" s="45">
        <v>0</v>
      </c>
      <c r="HM8" s="45">
        <v>0</v>
      </c>
      <c r="HN8" s="45">
        <v>0</v>
      </c>
      <c r="HO8" s="45">
        <v>0</v>
      </c>
      <c r="HP8" s="45">
        <v>0</v>
      </c>
    </row>
    <row r="9" spans="2:224" x14ac:dyDescent="0.25">
      <c r="B9" s="45" t="s">
        <v>4333</v>
      </c>
      <c r="C9" s="46">
        <f>SUMPRODUCT(('Avantages perçus'!$A$2:$A$30001=B9)*('Avantages perçus'!$F$2:$F$30001))</f>
        <v>1612</v>
      </c>
      <c r="D9" s="47">
        <f>COUNTIFS('Avantages perçus'!$A$2:$A$30001,B9,'Avantages perçus'!$F$2:$F$30001,"&gt;0")</f>
        <v>15</v>
      </c>
      <c r="E9" s="47">
        <f>COUNTIFS('Conventions signées'!$A$2:$A$15002,B9,'Conventions signées'!$A$2:$A$15002,"*")</f>
        <v>16</v>
      </c>
      <c r="F9" s="46">
        <f>Rémunérations!E186+'Conventions signées'!G610</f>
        <v>3885</v>
      </c>
      <c r="G9" s="46">
        <v>211</v>
      </c>
      <c r="H9" s="46">
        <v>147</v>
      </c>
      <c r="I9" s="46">
        <v>250</v>
      </c>
      <c r="J9" s="46">
        <v>113</v>
      </c>
      <c r="K9" s="46">
        <v>0</v>
      </c>
      <c r="L9" s="46">
        <v>0</v>
      </c>
      <c r="M9" s="46">
        <v>829</v>
      </c>
      <c r="N9" s="46">
        <v>62</v>
      </c>
      <c r="O9" s="47">
        <v>2</v>
      </c>
      <c r="P9" s="47">
        <v>5</v>
      </c>
      <c r="Q9" s="47">
        <v>3</v>
      </c>
      <c r="R9" s="47">
        <v>1</v>
      </c>
      <c r="S9" s="47">
        <v>4</v>
      </c>
      <c r="T9" s="47">
        <v>0</v>
      </c>
      <c r="U9" s="47">
        <v>0</v>
      </c>
      <c r="V9" s="47">
        <v>0</v>
      </c>
      <c r="W9" s="47">
        <v>0</v>
      </c>
      <c r="X9" s="47">
        <v>0</v>
      </c>
      <c r="Y9" s="47">
        <v>1</v>
      </c>
      <c r="Z9" s="46">
        <v>472</v>
      </c>
      <c r="AA9" s="46">
        <v>0</v>
      </c>
      <c r="AB9" s="46">
        <v>0</v>
      </c>
      <c r="AC9" s="46">
        <v>0</v>
      </c>
      <c r="AD9" s="46">
        <v>0</v>
      </c>
      <c r="AE9" s="46">
        <v>0</v>
      </c>
      <c r="AF9" s="46">
        <v>0</v>
      </c>
      <c r="AG9" s="46">
        <v>0</v>
      </c>
      <c r="AH9" s="46">
        <v>953</v>
      </c>
      <c r="AI9" s="46">
        <v>0</v>
      </c>
      <c r="AJ9" s="46">
        <v>0</v>
      </c>
      <c r="AK9" s="46">
        <v>0</v>
      </c>
      <c r="AL9" s="46">
        <v>0</v>
      </c>
      <c r="AM9" s="46">
        <v>0</v>
      </c>
      <c r="AN9" s="46">
        <v>0</v>
      </c>
      <c r="AO9" s="46">
        <v>0</v>
      </c>
      <c r="AP9" s="46">
        <v>0</v>
      </c>
      <c r="AQ9" s="46">
        <v>0</v>
      </c>
      <c r="AR9" s="46">
        <v>0</v>
      </c>
      <c r="AS9" s="46">
        <v>0</v>
      </c>
      <c r="AT9" s="46">
        <v>0</v>
      </c>
      <c r="AU9" s="46">
        <v>0</v>
      </c>
      <c r="AV9" s="46">
        <v>0</v>
      </c>
      <c r="AW9" s="46">
        <v>0</v>
      </c>
      <c r="AX9" s="46">
        <v>0</v>
      </c>
      <c r="AY9" s="46">
        <v>32</v>
      </c>
      <c r="AZ9" s="46">
        <v>0</v>
      </c>
      <c r="BA9" s="46">
        <v>0</v>
      </c>
      <c r="BB9" s="46">
        <v>0</v>
      </c>
      <c r="BC9" s="46">
        <v>0</v>
      </c>
      <c r="BD9" s="46">
        <v>0</v>
      </c>
      <c r="BE9" s="46">
        <v>0</v>
      </c>
      <c r="BF9" s="46">
        <v>0</v>
      </c>
      <c r="BG9" s="46">
        <v>0</v>
      </c>
      <c r="BH9" s="46">
        <v>12</v>
      </c>
      <c r="BI9" s="46">
        <v>30</v>
      </c>
      <c r="BJ9" s="46">
        <v>0</v>
      </c>
      <c r="BK9" s="46">
        <v>0</v>
      </c>
      <c r="BL9" s="46">
        <v>0</v>
      </c>
      <c r="BM9" s="46">
        <v>0</v>
      </c>
      <c r="BN9" s="46">
        <v>0</v>
      </c>
      <c r="BO9" s="46">
        <v>0</v>
      </c>
      <c r="BP9" s="46">
        <v>0</v>
      </c>
      <c r="BQ9" s="46">
        <v>113</v>
      </c>
      <c r="BR9" s="46">
        <v>0</v>
      </c>
      <c r="BS9" s="46">
        <v>0</v>
      </c>
      <c r="BT9" s="46">
        <v>0</v>
      </c>
      <c r="BU9" s="46">
        <v>0</v>
      </c>
      <c r="BV9" s="46">
        <v>0</v>
      </c>
      <c r="BW9" s="46">
        <v>0</v>
      </c>
      <c r="BX9" s="46">
        <v>0</v>
      </c>
      <c r="BY9" s="46">
        <v>0</v>
      </c>
      <c r="BZ9" s="46">
        <v>0</v>
      </c>
      <c r="CA9" s="46">
        <v>0</v>
      </c>
      <c r="CB9" s="46">
        <v>0</v>
      </c>
      <c r="CC9" s="46">
        <v>0</v>
      </c>
      <c r="CD9" s="46">
        <v>0</v>
      </c>
      <c r="CE9" s="46">
        <v>0</v>
      </c>
      <c r="CF9" s="46">
        <v>0</v>
      </c>
      <c r="CG9" s="46">
        <v>0</v>
      </c>
      <c r="CH9" s="46">
        <v>0</v>
      </c>
      <c r="CI9" s="46">
        <v>0</v>
      </c>
      <c r="CJ9" s="46">
        <v>0</v>
      </c>
      <c r="CK9" s="46">
        <v>0</v>
      </c>
      <c r="CL9" s="46">
        <v>0</v>
      </c>
      <c r="CM9" s="46">
        <v>0</v>
      </c>
      <c r="CN9" s="46">
        <v>0</v>
      </c>
      <c r="CO9" s="46">
        <v>0</v>
      </c>
      <c r="CP9" s="46">
        <v>0</v>
      </c>
      <c r="CQ9" s="45">
        <v>4</v>
      </c>
      <c r="CR9" s="45">
        <v>0</v>
      </c>
      <c r="CS9" s="45">
        <v>0</v>
      </c>
      <c r="CT9" s="45">
        <v>0</v>
      </c>
      <c r="CU9" s="45">
        <v>0</v>
      </c>
      <c r="CV9" s="45">
        <v>0</v>
      </c>
      <c r="CW9" s="45">
        <v>0</v>
      </c>
      <c r="CX9" s="45">
        <v>0</v>
      </c>
      <c r="CY9" s="45">
        <v>7</v>
      </c>
      <c r="CZ9" s="45">
        <v>0</v>
      </c>
      <c r="DA9" s="45">
        <v>0</v>
      </c>
      <c r="DB9" s="45">
        <v>0</v>
      </c>
      <c r="DC9" s="45">
        <v>0</v>
      </c>
      <c r="DD9" s="45">
        <v>1</v>
      </c>
      <c r="DE9" s="45">
        <v>0</v>
      </c>
      <c r="DF9" s="45">
        <v>0</v>
      </c>
      <c r="DG9" s="45">
        <v>0</v>
      </c>
      <c r="DH9" s="45">
        <v>0</v>
      </c>
      <c r="DI9" s="45">
        <v>0</v>
      </c>
      <c r="DJ9" s="45">
        <v>0</v>
      </c>
      <c r="DK9" s="45">
        <v>1</v>
      </c>
      <c r="DL9" s="45">
        <v>0</v>
      </c>
      <c r="DM9" s="45">
        <v>0</v>
      </c>
      <c r="DN9" s="45">
        <v>1</v>
      </c>
      <c r="DO9" s="45">
        <v>0</v>
      </c>
      <c r="DP9" s="45">
        <v>0</v>
      </c>
      <c r="DQ9" s="45">
        <v>0</v>
      </c>
      <c r="DR9" s="45">
        <v>0</v>
      </c>
      <c r="DS9" s="45">
        <v>0</v>
      </c>
      <c r="DT9" s="45">
        <v>0</v>
      </c>
      <c r="DU9" s="45">
        <v>0</v>
      </c>
      <c r="DV9" s="45">
        <v>0</v>
      </c>
      <c r="DW9" s="45">
        <v>0</v>
      </c>
      <c r="DX9" s="45">
        <v>0</v>
      </c>
      <c r="DY9" s="45">
        <v>0</v>
      </c>
      <c r="DZ9" s="45">
        <v>0</v>
      </c>
      <c r="EA9" s="45">
        <v>0</v>
      </c>
      <c r="EB9" s="45">
        <v>0</v>
      </c>
      <c r="EC9" s="45">
        <v>0</v>
      </c>
      <c r="ED9" s="45">
        <v>0</v>
      </c>
      <c r="EE9" s="45">
        <v>0</v>
      </c>
      <c r="EF9" s="45">
        <v>0</v>
      </c>
      <c r="EG9" s="45">
        <v>0</v>
      </c>
      <c r="EH9" s="45">
        <v>0</v>
      </c>
      <c r="EI9" s="45">
        <v>0</v>
      </c>
      <c r="EJ9" s="45">
        <v>0</v>
      </c>
      <c r="EK9" s="45">
        <v>0</v>
      </c>
      <c r="EL9" s="45">
        <v>0</v>
      </c>
      <c r="EM9" s="45">
        <v>0</v>
      </c>
      <c r="EN9" s="45">
        <v>0</v>
      </c>
      <c r="EO9" s="45">
        <v>0</v>
      </c>
      <c r="EP9" s="45">
        <v>1</v>
      </c>
      <c r="EQ9" s="45">
        <v>0</v>
      </c>
      <c r="ER9" s="45">
        <v>0</v>
      </c>
      <c r="ES9" s="45">
        <v>0</v>
      </c>
      <c r="ET9" s="45">
        <v>0</v>
      </c>
      <c r="EU9" s="45">
        <v>0</v>
      </c>
      <c r="EV9" s="45">
        <v>0</v>
      </c>
      <c r="EW9" s="45">
        <v>0</v>
      </c>
      <c r="EX9" s="45">
        <v>0</v>
      </c>
      <c r="EY9" s="45">
        <v>0</v>
      </c>
      <c r="EZ9" s="45">
        <v>0</v>
      </c>
      <c r="FA9" s="45">
        <v>0</v>
      </c>
      <c r="FB9" s="45">
        <v>0</v>
      </c>
      <c r="FC9" s="45">
        <v>0</v>
      </c>
      <c r="FD9" s="45">
        <v>0</v>
      </c>
      <c r="FE9" s="45">
        <v>0</v>
      </c>
      <c r="FF9" s="45">
        <v>0</v>
      </c>
      <c r="FG9" s="45">
        <v>0</v>
      </c>
      <c r="FH9" s="45">
        <v>4</v>
      </c>
      <c r="FI9" s="45">
        <v>0</v>
      </c>
      <c r="FJ9" s="45">
        <v>0</v>
      </c>
      <c r="FK9" s="45">
        <v>0</v>
      </c>
      <c r="FL9" s="45">
        <v>0</v>
      </c>
      <c r="FM9" s="45">
        <v>0</v>
      </c>
      <c r="FN9" s="45">
        <v>7</v>
      </c>
      <c r="FO9" s="45">
        <v>0</v>
      </c>
      <c r="FP9" s="45">
        <v>0</v>
      </c>
      <c r="FQ9" s="45">
        <v>0</v>
      </c>
      <c r="FR9" s="45">
        <v>0</v>
      </c>
      <c r="FS9" s="45">
        <v>1</v>
      </c>
      <c r="FT9" s="45">
        <v>0</v>
      </c>
      <c r="FU9" s="45">
        <v>0</v>
      </c>
      <c r="FV9" s="45">
        <v>0</v>
      </c>
      <c r="FW9" s="45">
        <v>0</v>
      </c>
      <c r="FX9" s="45">
        <v>0</v>
      </c>
      <c r="FY9" s="45">
        <v>0</v>
      </c>
      <c r="FZ9" s="45">
        <v>0</v>
      </c>
      <c r="GA9" s="45">
        <v>0</v>
      </c>
      <c r="GB9" s="45">
        <v>0</v>
      </c>
      <c r="GC9" s="45">
        <v>0</v>
      </c>
      <c r="GD9" s="45">
        <v>2</v>
      </c>
      <c r="GE9" s="45">
        <v>0</v>
      </c>
      <c r="GF9" s="45">
        <v>0</v>
      </c>
      <c r="GG9" s="45">
        <v>0</v>
      </c>
      <c r="GH9" s="45">
        <v>0</v>
      </c>
      <c r="GI9" s="45">
        <v>0</v>
      </c>
      <c r="GJ9" s="45">
        <v>0</v>
      </c>
      <c r="GK9" s="45">
        <v>0</v>
      </c>
      <c r="GL9" s="45">
        <v>0</v>
      </c>
      <c r="GM9" s="45">
        <v>0</v>
      </c>
      <c r="GN9" s="45">
        <v>0</v>
      </c>
      <c r="GO9" s="45">
        <v>1</v>
      </c>
      <c r="GP9" s="45">
        <v>0</v>
      </c>
      <c r="GQ9" s="45">
        <v>0</v>
      </c>
      <c r="GR9" s="45">
        <v>0</v>
      </c>
      <c r="GS9" s="45">
        <v>0</v>
      </c>
      <c r="GT9" s="45">
        <v>0</v>
      </c>
      <c r="GU9" s="45">
        <v>0</v>
      </c>
      <c r="GV9" s="45">
        <v>0</v>
      </c>
      <c r="GW9" s="45">
        <v>0</v>
      </c>
      <c r="GX9" s="45">
        <v>0</v>
      </c>
      <c r="GY9" s="45">
        <v>0</v>
      </c>
      <c r="GZ9" s="45">
        <v>0</v>
      </c>
      <c r="HA9" s="45">
        <v>0</v>
      </c>
      <c r="HB9" s="45">
        <v>1</v>
      </c>
      <c r="HC9" s="45">
        <v>0</v>
      </c>
      <c r="HD9" s="45">
        <v>0</v>
      </c>
      <c r="HE9" s="45">
        <v>0</v>
      </c>
      <c r="HF9" s="45">
        <v>0</v>
      </c>
      <c r="HG9" s="45">
        <v>0</v>
      </c>
      <c r="HH9" s="45">
        <v>0</v>
      </c>
      <c r="HI9" s="45">
        <v>0</v>
      </c>
      <c r="HJ9" s="45">
        <v>0</v>
      </c>
      <c r="HK9" s="45">
        <v>0</v>
      </c>
      <c r="HL9" s="45">
        <v>0</v>
      </c>
      <c r="HM9" s="45">
        <v>0</v>
      </c>
      <c r="HN9" s="45">
        <v>0</v>
      </c>
      <c r="HO9" s="45">
        <v>0</v>
      </c>
      <c r="HP9" s="45">
        <v>0</v>
      </c>
    </row>
    <row r="10" spans="2:224" x14ac:dyDescent="0.25">
      <c r="B10" s="45" t="s">
        <v>4334</v>
      </c>
      <c r="C10" s="46">
        <f>SUMPRODUCT(('Avantages perçus'!$A$2:$A$30001=B10)*('Avantages perçus'!$F$2:$F$30001))</f>
        <v>12622</v>
      </c>
      <c r="D10" s="47">
        <f>COUNTIFS('Avantages perçus'!$A$2:$A$30001,B10,'Avantages perçus'!$F$2:$F$30001,"&gt;0")</f>
        <v>48</v>
      </c>
      <c r="E10" s="47">
        <f>COUNTIFS('Conventions signées'!$A$2:$A$15002,B10,'Conventions signées'!$A$2:$A$15002,"*")</f>
        <v>36</v>
      </c>
      <c r="F10" s="46">
        <f>Rémunérations!E187+'Conventions signées'!G611</f>
        <v>6399</v>
      </c>
      <c r="G10" s="46">
        <v>2255</v>
      </c>
      <c r="H10" s="46">
        <v>1300</v>
      </c>
      <c r="I10" s="46">
        <v>5349</v>
      </c>
      <c r="J10" s="46">
        <v>1343</v>
      </c>
      <c r="K10" s="46">
        <v>190</v>
      </c>
      <c r="L10" s="46">
        <v>0</v>
      </c>
      <c r="M10" s="46">
        <v>1086</v>
      </c>
      <c r="N10" s="46">
        <v>1099</v>
      </c>
      <c r="O10" s="47">
        <v>4</v>
      </c>
      <c r="P10" s="47">
        <v>5</v>
      </c>
      <c r="Q10" s="47">
        <v>10</v>
      </c>
      <c r="R10" s="47">
        <v>2</v>
      </c>
      <c r="S10" s="47">
        <v>4</v>
      </c>
      <c r="T10" s="47">
        <v>0</v>
      </c>
      <c r="U10" s="47">
        <v>1</v>
      </c>
      <c r="V10" s="47">
        <v>10</v>
      </c>
      <c r="W10" s="47">
        <v>0</v>
      </c>
      <c r="X10" s="47">
        <v>0</v>
      </c>
      <c r="Y10" s="47">
        <v>0</v>
      </c>
      <c r="Z10" s="46">
        <v>64</v>
      </c>
      <c r="AA10" s="46">
        <v>0</v>
      </c>
      <c r="AB10" s="46">
        <v>11854</v>
      </c>
      <c r="AC10" s="46">
        <v>0</v>
      </c>
      <c r="AD10" s="46">
        <v>0</v>
      </c>
      <c r="AE10" s="46">
        <v>0</v>
      </c>
      <c r="AF10" s="46">
        <v>0</v>
      </c>
      <c r="AG10" s="46">
        <v>680</v>
      </c>
      <c r="AH10" s="46">
        <v>0</v>
      </c>
      <c r="AI10" s="46">
        <v>0</v>
      </c>
      <c r="AJ10" s="46">
        <v>0</v>
      </c>
      <c r="AK10" s="46">
        <v>0</v>
      </c>
      <c r="AL10" s="46">
        <v>0</v>
      </c>
      <c r="AM10" s="46">
        <v>0</v>
      </c>
      <c r="AN10" s="46">
        <v>0</v>
      </c>
      <c r="AO10" s="46">
        <v>0</v>
      </c>
      <c r="AP10" s="46">
        <v>0</v>
      </c>
      <c r="AQ10" s="46">
        <v>0</v>
      </c>
      <c r="AR10" s="46">
        <v>0</v>
      </c>
      <c r="AS10" s="46">
        <v>0</v>
      </c>
      <c r="AT10" s="46">
        <v>0</v>
      </c>
      <c r="AU10" s="46">
        <v>0</v>
      </c>
      <c r="AV10" s="46">
        <v>0</v>
      </c>
      <c r="AW10" s="46">
        <v>0</v>
      </c>
      <c r="AX10" s="46">
        <v>0</v>
      </c>
      <c r="AY10" s="46">
        <v>0</v>
      </c>
      <c r="AZ10" s="46">
        <v>0</v>
      </c>
      <c r="BA10" s="46">
        <v>0</v>
      </c>
      <c r="BB10" s="46">
        <v>0</v>
      </c>
      <c r="BC10" s="46">
        <v>0</v>
      </c>
      <c r="BD10" s="46">
        <v>0</v>
      </c>
      <c r="BE10" s="46">
        <v>0</v>
      </c>
      <c r="BF10" s="46">
        <v>0</v>
      </c>
      <c r="BG10" s="46">
        <v>0</v>
      </c>
      <c r="BH10" s="46">
        <v>0</v>
      </c>
      <c r="BI10" s="46">
        <v>0</v>
      </c>
      <c r="BJ10" s="46">
        <v>0</v>
      </c>
      <c r="BK10" s="46">
        <v>0</v>
      </c>
      <c r="BL10" s="46">
        <v>0</v>
      </c>
      <c r="BM10" s="46">
        <v>0</v>
      </c>
      <c r="BN10" s="46">
        <v>0</v>
      </c>
      <c r="BO10" s="46">
        <v>0</v>
      </c>
      <c r="BP10" s="46">
        <v>0</v>
      </c>
      <c r="BQ10" s="46">
        <v>0</v>
      </c>
      <c r="BR10" s="46">
        <v>0</v>
      </c>
      <c r="BS10" s="46">
        <v>0</v>
      </c>
      <c r="BT10" s="46">
        <v>0</v>
      </c>
      <c r="BU10" s="46">
        <v>0</v>
      </c>
      <c r="BV10" s="46">
        <v>0</v>
      </c>
      <c r="BW10" s="46">
        <v>0</v>
      </c>
      <c r="BX10" s="46">
        <v>0</v>
      </c>
      <c r="BY10" s="46">
        <v>0</v>
      </c>
      <c r="BZ10" s="46">
        <v>0</v>
      </c>
      <c r="CA10" s="46">
        <v>0</v>
      </c>
      <c r="CB10" s="46">
        <v>0</v>
      </c>
      <c r="CC10" s="46">
        <v>0</v>
      </c>
      <c r="CD10" s="46">
        <v>0</v>
      </c>
      <c r="CE10" s="46">
        <v>0</v>
      </c>
      <c r="CF10" s="46">
        <v>0</v>
      </c>
      <c r="CG10" s="46">
        <v>24</v>
      </c>
      <c r="CH10" s="46">
        <v>0</v>
      </c>
      <c r="CI10" s="46">
        <v>0</v>
      </c>
      <c r="CJ10" s="46">
        <v>0</v>
      </c>
      <c r="CK10" s="46">
        <v>0</v>
      </c>
      <c r="CL10" s="46">
        <v>0</v>
      </c>
      <c r="CM10" s="46">
        <v>0</v>
      </c>
      <c r="CN10" s="46">
        <v>0</v>
      </c>
      <c r="CO10" s="46">
        <v>0</v>
      </c>
      <c r="CP10" s="46">
        <v>0</v>
      </c>
      <c r="CQ10" s="45">
        <v>1</v>
      </c>
      <c r="CR10" s="45">
        <v>0</v>
      </c>
      <c r="CS10" s="45">
        <v>44</v>
      </c>
      <c r="CT10" s="45">
        <v>0</v>
      </c>
      <c r="CU10" s="45">
        <v>0</v>
      </c>
      <c r="CV10" s="45">
        <v>2</v>
      </c>
      <c r="CW10" s="45">
        <v>0</v>
      </c>
      <c r="CX10" s="45">
        <v>0</v>
      </c>
      <c r="CY10" s="45">
        <v>0</v>
      </c>
      <c r="CZ10" s="45">
        <v>0</v>
      </c>
      <c r="DA10" s="45">
        <v>0</v>
      </c>
      <c r="DB10" s="45">
        <v>0</v>
      </c>
      <c r="DC10" s="45">
        <v>0</v>
      </c>
      <c r="DD10" s="45">
        <v>0</v>
      </c>
      <c r="DE10" s="45">
        <v>0</v>
      </c>
      <c r="DF10" s="45">
        <v>0</v>
      </c>
      <c r="DG10" s="45">
        <v>0</v>
      </c>
      <c r="DH10" s="45">
        <v>0</v>
      </c>
      <c r="DI10" s="45">
        <v>0</v>
      </c>
      <c r="DJ10" s="45">
        <v>0</v>
      </c>
      <c r="DK10" s="45">
        <v>0</v>
      </c>
      <c r="DL10" s="45">
        <v>0</v>
      </c>
      <c r="DM10" s="45">
        <v>0</v>
      </c>
      <c r="DN10" s="45">
        <v>0</v>
      </c>
      <c r="DO10" s="45">
        <v>0</v>
      </c>
      <c r="DP10" s="45">
        <v>0</v>
      </c>
      <c r="DQ10" s="45">
        <v>0</v>
      </c>
      <c r="DR10" s="45">
        <v>0</v>
      </c>
      <c r="DS10" s="45">
        <v>0</v>
      </c>
      <c r="DT10" s="45">
        <v>0</v>
      </c>
      <c r="DU10" s="45">
        <v>0</v>
      </c>
      <c r="DV10" s="45">
        <v>0</v>
      </c>
      <c r="DW10" s="45">
        <v>0</v>
      </c>
      <c r="DX10" s="45">
        <v>0</v>
      </c>
      <c r="DY10" s="45">
        <v>0</v>
      </c>
      <c r="DZ10" s="45">
        <v>0</v>
      </c>
      <c r="EA10" s="45">
        <v>0</v>
      </c>
      <c r="EB10" s="45">
        <v>0</v>
      </c>
      <c r="EC10" s="45">
        <v>0</v>
      </c>
      <c r="ED10" s="45">
        <v>0</v>
      </c>
      <c r="EE10" s="45">
        <v>0</v>
      </c>
      <c r="EF10" s="45">
        <v>0</v>
      </c>
      <c r="EG10" s="45">
        <v>0</v>
      </c>
      <c r="EH10" s="45">
        <v>0</v>
      </c>
      <c r="EI10" s="45">
        <v>0</v>
      </c>
      <c r="EJ10" s="45">
        <v>0</v>
      </c>
      <c r="EK10" s="45">
        <v>0</v>
      </c>
      <c r="EL10" s="45">
        <v>0</v>
      </c>
      <c r="EM10" s="45">
        <v>0</v>
      </c>
      <c r="EN10" s="45">
        <v>0</v>
      </c>
      <c r="EO10" s="45">
        <v>0</v>
      </c>
      <c r="EP10" s="45">
        <v>0</v>
      </c>
      <c r="EQ10" s="45">
        <v>1</v>
      </c>
      <c r="ER10" s="45">
        <v>0</v>
      </c>
      <c r="ES10" s="45">
        <v>0</v>
      </c>
      <c r="ET10" s="45">
        <v>0</v>
      </c>
      <c r="EU10" s="45">
        <v>0</v>
      </c>
      <c r="EV10" s="45">
        <v>0</v>
      </c>
      <c r="EW10" s="45">
        <v>0</v>
      </c>
      <c r="EX10" s="45">
        <v>0</v>
      </c>
      <c r="EY10" s="45">
        <v>0</v>
      </c>
      <c r="EZ10" s="45">
        <v>0</v>
      </c>
      <c r="FA10" s="45">
        <v>0</v>
      </c>
      <c r="FB10" s="45">
        <v>0</v>
      </c>
      <c r="FC10" s="45">
        <v>0</v>
      </c>
      <c r="FD10" s="45">
        <v>0</v>
      </c>
      <c r="FE10" s="45">
        <v>0</v>
      </c>
      <c r="FF10" s="45">
        <v>0</v>
      </c>
      <c r="FG10" s="45">
        <v>0</v>
      </c>
      <c r="FH10" s="45">
        <v>5</v>
      </c>
      <c r="FI10" s="45">
        <v>27</v>
      </c>
      <c r="FJ10" s="45">
        <v>0</v>
      </c>
      <c r="FK10" s="45">
        <v>1</v>
      </c>
      <c r="FL10" s="45">
        <v>0</v>
      </c>
      <c r="FM10" s="45">
        <v>1</v>
      </c>
      <c r="FN10" s="45">
        <v>0</v>
      </c>
      <c r="FO10" s="45">
        <v>0</v>
      </c>
      <c r="FP10" s="45">
        <v>0</v>
      </c>
      <c r="FQ10" s="45">
        <v>0</v>
      </c>
      <c r="FR10" s="45">
        <v>1</v>
      </c>
      <c r="FS10" s="45">
        <v>0</v>
      </c>
      <c r="FT10" s="45">
        <v>0</v>
      </c>
      <c r="FU10" s="45">
        <v>0</v>
      </c>
      <c r="FV10" s="45">
        <v>0</v>
      </c>
      <c r="FW10" s="45">
        <v>0</v>
      </c>
      <c r="FX10" s="45">
        <v>0</v>
      </c>
      <c r="FY10" s="45">
        <v>0</v>
      </c>
      <c r="FZ10" s="45">
        <v>0</v>
      </c>
      <c r="GA10" s="45">
        <v>0</v>
      </c>
      <c r="GB10" s="45">
        <v>0</v>
      </c>
      <c r="GC10" s="45">
        <v>0</v>
      </c>
      <c r="GD10" s="45">
        <v>0</v>
      </c>
      <c r="GE10" s="45">
        <v>0</v>
      </c>
      <c r="GF10" s="45">
        <v>0</v>
      </c>
      <c r="GG10" s="45">
        <v>0</v>
      </c>
      <c r="GH10" s="45">
        <v>0</v>
      </c>
      <c r="GI10" s="45">
        <v>0</v>
      </c>
      <c r="GJ10" s="45">
        <v>0</v>
      </c>
      <c r="GK10" s="45">
        <v>0</v>
      </c>
      <c r="GL10" s="45">
        <v>0</v>
      </c>
      <c r="GM10" s="45">
        <v>0</v>
      </c>
      <c r="GN10" s="45">
        <v>0</v>
      </c>
      <c r="GO10" s="45">
        <v>0</v>
      </c>
      <c r="GP10" s="45">
        <v>0</v>
      </c>
      <c r="GQ10" s="45">
        <v>0</v>
      </c>
      <c r="GR10" s="45">
        <v>0</v>
      </c>
      <c r="GS10" s="45">
        <v>0</v>
      </c>
      <c r="GT10" s="45">
        <v>0</v>
      </c>
      <c r="GU10" s="45">
        <v>0</v>
      </c>
      <c r="GV10" s="45">
        <v>0</v>
      </c>
      <c r="GW10" s="45">
        <v>0</v>
      </c>
      <c r="GX10" s="45">
        <v>0</v>
      </c>
      <c r="GY10" s="45">
        <v>0</v>
      </c>
      <c r="GZ10" s="45">
        <v>0</v>
      </c>
      <c r="HA10" s="45">
        <v>0</v>
      </c>
      <c r="HB10" s="45">
        <v>0</v>
      </c>
      <c r="HC10" s="45">
        <v>1</v>
      </c>
      <c r="HD10" s="45">
        <v>0</v>
      </c>
      <c r="HE10" s="45">
        <v>0</v>
      </c>
      <c r="HF10" s="45">
        <v>0</v>
      </c>
      <c r="HG10" s="45">
        <v>0</v>
      </c>
      <c r="HH10" s="45">
        <v>0</v>
      </c>
      <c r="HI10" s="45">
        <v>0</v>
      </c>
      <c r="HJ10" s="45">
        <v>0</v>
      </c>
      <c r="HK10" s="45">
        <v>0</v>
      </c>
      <c r="HL10" s="45">
        <v>0</v>
      </c>
      <c r="HM10" s="45">
        <v>0</v>
      </c>
      <c r="HN10" s="45">
        <v>0</v>
      </c>
      <c r="HO10" s="45">
        <v>0</v>
      </c>
      <c r="HP10" s="45">
        <v>0</v>
      </c>
    </row>
    <row r="11" spans="2:224" x14ac:dyDescent="0.25">
      <c r="B11" s="45" t="s">
        <v>4335</v>
      </c>
      <c r="C11" s="46">
        <f>SUMPRODUCT(('Avantages perçus'!$A$2:$A$30001=B11)*('Avantages perçus'!$F$2:$F$30001))</f>
        <v>81</v>
      </c>
      <c r="D11" s="47">
        <f>COUNTIFS('Avantages perçus'!$A$2:$A$30001,B11,'Avantages perçus'!$F$2:$F$30001,"&gt;0")</f>
        <v>3</v>
      </c>
      <c r="E11" s="47">
        <f>COUNTIFS('Conventions signées'!$A$2:$A$15002,B11,'Conventions signées'!$A$2:$A$15002,"*")</f>
        <v>2</v>
      </c>
      <c r="F11" s="46">
        <f>Rémunérations!E188+'Conventions signées'!G612</f>
        <v>800</v>
      </c>
      <c r="G11" s="46">
        <v>0</v>
      </c>
      <c r="H11" s="46">
        <v>0</v>
      </c>
      <c r="I11" s="46">
        <v>71</v>
      </c>
      <c r="J11" s="46">
        <v>0</v>
      </c>
      <c r="K11" s="46">
        <v>0</v>
      </c>
      <c r="L11" s="46">
        <v>0</v>
      </c>
      <c r="M11" s="46">
        <v>0</v>
      </c>
      <c r="N11" s="46">
        <v>10</v>
      </c>
      <c r="O11" s="47">
        <v>1</v>
      </c>
      <c r="P11" s="47">
        <v>0</v>
      </c>
      <c r="Q11" s="47">
        <v>0</v>
      </c>
      <c r="R11" s="47">
        <v>0</v>
      </c>
      <c r="S11" s="47">
        <v>1</v>
      </c>
      <c r="T11" s="47">
        <v>0</v>
      </c>
      <c r="U11" s="47">
        <v>0</v>
      </c>
      <c r="V11" s="47">
        <v>0</v>
      </c>
      <c r="W11" s="47">
        <v>0</v>
      </c>
      <c r="X11" s="47">
        <v>0</v>
      </c>
      <c r="Y11" s="47">
        <v>0</v>
      </c>
      <c r="Z11" s="46">
        <v>0</v>
      </c>
      <c r="AA11" s="46">
        <v>0</v>
      </c>
      <c r="AB11" s="46">
        <v>0</v>
      </c>
      <c r="AC11" s="46">
        <v>0</v>
      </c>
      <c r="AD11" s="46">
        <v>0</v>
      </c>
      <c r="AE11" s="46">
        <v>0</v>
      </c>
      <c r="AF11" s="46">
        <v>0</v>
      </c>
      <c r="AG11" s="46">
        <v>0</v>
      </c>
      <c r="AH11" s="46">
        <v>0</v>
      </c>
      <c r="AI11" s="46">
        <v>64</v>
      </c>
      <c r="AJ11" s="46">
        <v>0</v>
      </c>
      <c r="AK11" s="46">
        <v>0</v>
      </c>
      <c r="AL11" s="46">
        <v>0</v>
      </c>
      <c r="AM11" s="46">
        <v>0</v>
      </c>
      <c r="AN11" s="46">
        <v>17</v>
      </c>
      <c r="AO11" s="46">
        <v>0</v>
      </c>
      <c r="AP11" s="46">
        <v>0</v>
      </c>
      <c r="AQ11" s="46">
        <v>0</v>
      </c>
      <c r="AR11" s="46">
        <v>0</v>
      </c>
      <c r="AS11" s="46">
        <v>0</v>
      </c>
      <c r="AT11" s="46">
        <v>0</v>
      </c>
      <c r="AU11" s="46">
        <v>0</v>
      </c>
      <c r="AV11" s="46">
        <v>0</v>
      </c>
      <c r="AW11" s="46">
        <v>0</v>
      </c>
      <c r="AX11" s="46">
        <v>0</v>
      </c>
      <c r="AY11" s="46">
        <v>0</v>
      </c>
      <c r="AZ11" s="46">
        <v>0</v>
      </c>
      <c r="BA11" s="46">
        <v>0</v>
      </c>
      <c r="BB11" s="46">
        <v>0</v>
      </c>
      <c r="BC11" s="46">
        <v>0</v>
      </c>
      <c r="BD11" s="46">
        <v>0</v>
      </c>
      <c r="BE11" s="46">
        <v>0</v>
      </c>
      <c r="BF11" s="46">
        <v>0</v>
      </c>
      <c r="BG11" s="46">
        <v>0</v>
      </c>
      <c r="BH11" s="46">
        <v>0</v>
      </c>
      <c r="BI11" s="46">
        <v>0</v>
      </c>
      <c r="BJ11" s="46">
        <v>0</v>
      </c>
      <c r="BK11" s="46">
        <v>0</v>
      </c>
      <c r="BL11" s="46">
        <v>0</v>
      </c>
      <c r="BM11" s="46">
        <v>0</v>
      </c>
      <c r="BN11" s="46">
        <v>0</v>
      </c>
      <c r="BO11" s="46">
        <v>0</v>
      </c>
      <c r="BP11" s="46">
        <v>0</v>
      </c>
      <c r="BQ11" s="46">
        <v>0</v>
      </c>
      <c r="BR11" s="46">
        <v>0</v>
      </c>
      <c r="BS11" s="46">
        <v>0</v>
      </c>
      <c r="BT11" s="46">
        <v>0</v>
      </c>
      <c r="BU11" s="46">
        <v>0</v>
      </c>
      <c r="BV11" s="46">
        <v>0</v>
      </c>
      <c r="BW11" s="46">
        <v>0</v>
      </c>
      <c r="BX11" s="46">
        <v>0</v>
      </c>
      <c r="BY11" s="46">
        <v>0</v>
      </c>
      <c r="BZ11" s="46">
        <v>0</v>
      </c>
      <c r="CA11" s="46">
        <v>0</v>
      </c>
      <c r="CB11" s="46">
        <v>0</v>
      </c>
      <c r="CC11" s="46">
        <v>0</v>
      </c>
      <c r="CD11" s="46">
        <v>0</v>
      </c>
      <c r="CE11" s="46">
        <v>0</v>
      </c>
      <c r="CF11" s="46">
        <v>0</v>
      </c>
      <c r="CG11" s="46">
        <v>0</v>
      </c>
      <c r="CH11" s="46">
        <v>0</v>
      </c>
      <c r="CI11" s="46">
        <v>0</v>
      </c>
      <c r="CJ11" s="46">
        <v>0</v>
      </c>
      <c r="CK11" s="46">
        <v>0</v>
      </c>
      <c r="CL11" s="46">
        <v>0</v>
      </c>
      <c r="CM11" s="46">
        <v>0</v>
      </c>
      <c r="CN11" s="46">
        <v>0</v>
      </c>
      <c r="CO11" s="46">
        <v>0</v>
      </c>
      <c r="CP11" s="46">
        <v>0</v>
      </c>
      <c r="CQ11" s="45">
        <v>0</v>
      </c>
      <c r="CR11" s="45">
        <v>0</v>
      </c>
      <c r="CS11" s="45">
        <v>0</v>
      </c>
      <c r="CT11" s="45">
        <v>0</v>
      </c>
      <c r="CU11" s="45">
        <v>0</v>
      </c>
      <c r="CV11" s="45">
        <v>0</v>
      </c>
      <c r="CW11" s="45">
        <v>0</v>
      </c>
      <c r="CX11" s="45">
        <v>2</v>
      </c>
      <c r="CY11" s="45">
        <v>0</v>
      </c>
      <c r="CZ11" s="45">
        <v>0</v>
      </c>
      <c r="DA11" s="45">
        <v>0</v>
      </c>
      <c r="DB11" s="45">
        <v>0</v>
      </c>
      <c r="DC11" s="45">
        <v>0</v>
      </c>
      <c r="DD11" s="45">
        <v>0</v>
      </c>
      <c r="DE11" s="45">
        <v>0</v>
      </c>
      <c r="DF11" s="45">
        <v>1</v>
      </c>
      <c r="DG11" s="45">
        <v>0</v>
      </c>
      <c r="DH11" s="45">
        <v>0</v>
      </c>
      <c r="DI11" s="45">
        <v>0</v>
      </c>
      <c r="DJ11" s="45">
        <v>0</v>
      </c>
      <c r="DK11" s="45">
        <v>0</v>
      </c>
      <c r="DL11" s="45">
        <v>0</v>
      </c>
      <c r="DM11" s="45">
        <v>0</v>
      </c>
      <c r="DN11" s="45">
        <v>0</v>
      </c>
      <c r="DO11" s="45">
        <v>0</v>
      </c>
      <c r="DP11" s="45">
        <v>0</v>
      </c>
      <c r="DQ11" s="45">
        <v>0</v>
      </c>
      <c r="DR11" s="45">
        <v>0</v>
      </c>
      <c r="DS11" s="45">
        <v>0</v>
      </c>
      <c r="DT11" s="45">
        <v>0</v>
      </c>
      <c r="DU11" s="45">
        <v>0</v>
      </c>
      <c r="DV11" s="45">
        <v>0</v>
      </c>
      <c r="DW11" s="45">
        <v>0</v>
      </c>
      <c r="DX11" s="45">
        <v>0</v>
      </c>
      <c r="DY11" s="45">
        <v>0</v>
      </c>
      <c r="DZ11" s="45">
        <v>0</v>
      </c>
      <c r="EA11" s="45">
        <v>0</v>
      </c>
      <c r="EB11" s="45">
        <v>0</v>
      </c>
      <c r="EC11" s="45">
        <v>0</v>
      </c>
      <c r="ED11" s="45">
        <v>0</v>
      </c>
      <c r="EE11" s="45">
        <v>0</v>
      </c>
      <c r="EF11" s="45">
        <v>0</v>
      </c>
      <c r="EG11" s="45">
        <v>0</v>
      </c>
      <c r="EH11" s="45">
        <v>0</v>
      </c>
      <c r="EI11" s="45">
        <v>0</v>
      </c>
      <c r="EJ11" s="45">
        <v>0</v>
      </c>
      <c r="EK11" s="45">
        <v>0</v>
      </c>
      <c r="EL11" s="45">
        <v>0</v>
      </c>
      <c r="EM11" s="45">
        <v>0</v>
      </c>
      <c r="EN11" s="45">
        <v>0</v>
      </c>
      <c r="EO11" s="45">
        <v>0</v>
      </c>
      <c r="EP11" s="45">
        <v>0</v>
      </c>
      <c r="EQ11" s="45">
        <v>0</v>
      </c>
      <c r="ER11" s="45">
        <v>0</v>
      </c>
      <c r="ES11" s="45">
        <v>0</v>
      </c>
      <c r="ET11" s="45">
        <v>0</v>
      </c>
      <c r="EU11" s="45">
        <v>0</v>
      </c>
      <c r="EV11" s="45">
        <v>0</v>
      </c>
      <c r="EW11" s="45">
        <v>0</v>
      </c>
      <c r="EX11" s="45">
        <v>0</v>
      </c>
      <c r="EY11" s="45">
        <v>0</v>
      </c>
      <c r="EZ11" s="45">
        <v>0</v>
      </c>
      <c r="FA11" s="45">
        <v>0</v>
      </c>
      <c r="FB11" s="45">
        <v>0</v>
      </c>
      <c r="FC11" s="45">
        <v>0</v>
      </c>
      <c r="FD11" s="45">
        <v>0</v>
      </c>
      <c r="FE11" s="45">
        <v>0</v>
      </c>
      <c r="FF11" s="45">
        <v>0</v>
      </c>
      <c r="FG11" s="45">
        <v>0</v>
      </c>
      <c r="FH11" s="45">
        <v>0</v>
      </c>
      <c r="FI11" s="45">
        <v>0</v>
      </c>
      <c r="FJ11" s="45">
        <v>0</v>
      </c>
      <c r="FK11" s="45">
        <v>0</v>
      </c>
      <c r="FL11" s="45">
        <v>0</v>
      </c>
      <c r="FM11" s="45">
        <v>0</v>
      </c>
      <c r="FN11" s="45">
        <v>0</v>
      </c>
      <c r="FO11" s="45">
        <v>0</v>
      </c>
      <c r="FP11" s="45">
        <v>1</v>
      </c>
      <c r="FQ11" s="45">
        <v>0</v>
      </c>
      <c r="FR11" s="45">
        <v>0</v>
      </c>
      <c r="FS11" s="45">
        <v>0</v>
      </c>
      <c r="FT11" s="45">
        <v>0</v>
      </c>
      <c r="FU11" s="45">
        <v>0</v>
      </c>
      <c r="FV11" s="45">
        <v>0</v>
      </c>
      <c r="FW11" s="45">
        <v>0</v>
      </c>
      <c r="FX11" s="45">
        <v>0</v>
      </c>
      <c r="FY11" s="45">
        <v>0</v>
      </c>
      <c r="FZ11" s="45">
        <v>0</v>
      </c>
      <c r="GA11" s="45">
        <v>0</v>
      </c>
      <c r="GB11" s="45">
        <v>0</v>
      </c>
      <c r="GC11" s="45">
        <v>0</v>
      </c>
      <c r="GD11" s="45">
        <v>0</v>
      </c>
      <c r="GE11" s="45">
        <v>0</v>
      </c>
      <c r="GF11" s="45">
        <v>0</v>
      </c>
      <c r="GG11" s="45">
        <v>0</v>
      </c>
      <c r="GH11" s="45">
        <v>0</v>
      </c>
      <c r="GI11" s="45">
        <v>0</v>
      </c>
      <c r="GJ11" s="45">
        <v>0</v>
      </c>
      <c r="GK11" s="45">
        <v>0</v>
      </c>
      <c r="GL11" s="45">
        <v>0</v>
      </c>
      <c r="GM11" s="45">
        <v>0</v>
      </c>
      <c r="GN11" s="45">
        <v>0</v>
      </c>
      <c r="GO11" s="45">
        <v>0</v>
      </c>
      <c r="GP11" s="45">
        <v>1</v>
      </c>
      <c r="GQ11" s="45">
        <v>0</v>
      </c>
      <c r="GR11" s="45">
        <v>0</v>
      </c>
      <c r="GS11" s="45">
        <v>0</v>
      </c>
      <c r="GT11" s="45">
        <v>0</v>
      </c>
      <c r="GU11" s="45">
        <v>0</v>
      </c>
      <c r="GV11" s="45">
        <v>0</v>
      </c>
      <c r="GW11" s="45">
        <v>0</v>
      </c>
      <c r="GX11" s="45">
        <v>0</v>
      </c>
      <c r="GY11" s="45">
        <v>0</v>
      </c>
      <c r="GZ11" s="45">
        <v>0</v>
      </c>
      <c r="HA11" s="45">
        <v>0</v>
      </c>
      <c r="HB11" s="45">
        <v>0</v>
      </c>
      <c r="HC11" s="45">
        <v>0</v>
      </c>
      <c r="HD11" s="45">
        <v>0</v>
      </c>
      <c r="HE11" s="45">
        <v>0</v>
      </c>
      <c r="HF11" s="45">
        <v>0</v>
      </c>
      <c r="HG11" s="45">
        <v>0</v>
      </c>
      <c r="HH11" s="45">
        <v>0</v>
      </c>
      <c r="HI11" s="45">
        <v>0</v>
      </c>
      <c r="HJ11" s="45">
        <v>0</v>
      </c>
      <c r="HK11" s="45">
        <v>0</v>
      </c>
      <c r="HL11" s="45">
        <v>0</v>
      </c>
      <c r="HM11" s="45">
        <v>0</v>
      </c>
      <c r="HN11" s="45">
        <v>0</v>
      </c>
      <c r="HO11" s="45">
        <v>0</v>
      </c>
      <c r="HP11" s="45">
        <v>0</v>
      </c>
    </row>
    <row r="12" spans="2:224" x14ac:dyDescent="0.25">
      <c r="B12" s="45" t="s">
        <v>4336</v>
      </c>
      <c r="C12" s="46">
        <f>SUMPRODUCT(('Avantages perçus'!$A$2:$A$30001=B12)*('Avantages perçus'!$F$2:$F$30001))</f>
        <v>68</v>
      </c>
      <c r="D12" s="47">
        <f>COUNTIFS('Avantages perçus'!$A$2:$A$30001,B12,'Avantages perçus'!$F$2:$F$30001,"&gt;0")</f>
        <v>2</v>
      </c>
      <c r="E12" s="47">
        <f>COUNTIFS('Conventions signées'!$A$2:$A$15002,B12,'Conventions signées'!$A$2:$A$15002,"*")</f>
        <v>2</v>
      </c>
      <c r="F12" s="46">
        <f>Rémunérations!E189+'Conventions signées'!G613</f>
        <v>0</v>
      </c>
      <c r="G12" s="46">
        <v>0</v>
      </c>
      <c r="H12" s="46">
        <v>0</v>
      </c>
      <c r="I12" s="46">
        <v>68</v>
      </c>
      <c r="J12" s="46">
        <v>0</v>
      </c>
      <c r="K12" s="46">
        <v>0</v>
      </c>
      <c r="L12" s="46">
        <v>0</v>
      </c>
      <c r="M12" s="46">
        <v>0</v>
      </c>
      <c r="N12" s="46">
        <v>0</v>
      </c>
      <c r="O12" s="47">
        <v>2</v>
      </c>
      <c r="P12" s="47">
        <v>0</v>
      </c>
      <c r="Q12" s="47">
        <v>0</v>
      </c>
      <c r="R12" s="47">
        <v>0</v>
      </c>
      <c r="S12" s="47">
        <v>0</v>
      </c>
      <c r="T12" s="47">
        <v>0</v>
      </c>
      <c r="U12" s="47">
        <v>0</v>
      </c>
      <c r="V12" s="47">
        <v>0</v>
      </c>
      <c r="W12" s="47">
        <v>0</v>
      </c>
      <c r="X12" s="47">
        <v>0</v>
      </c>
      <c r="Y12" s="47">
        <v>0</v>
      </c>
      <c r="Z12" s="46">
        <v>0</v>
      </c>
      <c r="AA12" s="46">
        <v>0</v>
      </c>
      <c r="AB12" s="46">
        <v>0</v>
      </c>
      <c r="AC12" s="46">
        <v>0</v>
      </c>
      <c r="AD12" s="46">
        <v>0</v>
      </c>
      <c r="AE12" s="46">
        <v>0</v>
      </c>
      <c r="AF12" s="46">
        <v>0</v>
      </c>
      <c r="AG12" s="46">
        <v>0</v>
      </c>
      <c r="AH12" s="46">
        <v>0</v>
      </c>
      <c r="AI12" s="46">
        <v>0</v>
      </c>
      <c r="AJ12" s="46">
        <v>0</v>
      </c>
      <c r="AK12" s="46">
        <v>68</v>
      </c>
      <c r="AL12" s="46">
        <v>0</v>
      </c>
      <c r="AM12" s="46">
        <v>0</v>
      </c>
      <c r="AN12" s="46">
        <v>0</v>
      </c>
      <c r="AO12" s="46">
        <v>0</v>
      </c>
      <c r="AP12" s="46">
        <v>0</v>
      </c>
      <c r="AQ12" s="46">
        <v>0</v>
      </c>
      <c r="AR12" s="46">
        <v>0</v>
      </c>
      <c r="AS12" s="46">
        <v>0</v>
      </c>
      <c r="AT12" s="46">
        <v>0</v>
      </c>
      <c r="AU12" s="46">
        <v>0</v>
      </c>
      <c r="AV12" s="46">
        <v>0</v>
      </c>
      <c r="AW12" s="46">
        <v>0</v>
      </c>
      <c r="AX12" s="46">
        <v>0</v>
      </c>
      <c r="AY12" s="46">
        <v>0</v>
      </c>
      <c r="AZ12" s="46">
        <v>0</v>
      </c>
      <c r="BA12" s="46">
        <v>0</v>
      </c>
      <c r="BB12" s="46">
        <v>0</v>
      </c>
      <c r="BC12" s="46">
        <v>0</v>
      </c>
      <c r="BD12" s="46">
        <v>0</v>
      </c>
      <c r="BE12" s="46">
        <v>0</v>
      </c>
      <c r="BF12" s="46">
        <v>0</v>
      </c>
      <c r="BG12" s="46">
        <v>0</v>
      </c>
      <c r="BH12" s="46">
        <v>0</v>
      </c>
      <c r="BI12" s="46">
        <v>0</v>
      </c>
      <c r="BJ12" s="46">
        <v>0</v>
      </c>
      <c r="BK12" s="46">
        <v>0</v>
      </c>
      <c r="BL12" s="46">
        <v>0</v>
      </c>
      <c r="BM12" s="46">
        <v>0</v>
      </c>
      <c r="BN12" s="46">
        <v>0</v>
      </c>
      <c r="BO12" s="46">
        <v>0</v>
      </c>
      <c r="BP12" s="46">
        <v>0</v>
      </c>
      <c r="BQ12" s="46">
        <v>0</v>
      </c>
      <c r="BR12" s="46">
        <v>0</v>
      </c>
      <c r="BS12" s="46">
        <v>0</v>
      </c>
      <c r="BT12" s="46">
        <v>0</v>
      </c>
      <c r="BU12" s="46">
        <v>0</v>
      </c>
      <c r="BV12" s="46">
        <v>0</v>
      </c>
      <c r="BW12" s="46">
        <v>0</v>
      </c>
      <c r="BX12" s="46">
        <v>0</v>
      </c>
      <c r="BY12" s="46">
        <v>0</v>
      </c>
      <c r="BZ12" s="46">
        <v>0</v>
      </c>
      <c r="CA12" s="46">
        <v>0</v>
      </c>
      <c r="CB12" s="46">
        <v>0</v>
      </c>
      <c r="CC12" s="46">
        <v>0</v>
      </c>
      <c r="CD12" s="46">
        <v>0</v>
      </c>
      <c r="CE12" s="46">
        <v>0</v>
      </c>
      <c r="CF12" s="46">
        <v>0</v>
      </c>
      <c r="CG12" s="46">
        <v>0</v>
      </c>
      <c r="CH12" s="46">
        <v>0</v>
      </c>
      <c r="CI12" s="46">
        <v>0</v>
      </c>
      <c r="CJ12" s="46">
        <v>0</v>
      </c>
      <c r="CK12" s="46">
        <v>0</v>
      </c>
      <c r="CL12" s="46">
        <v>0</v>
      </c>
      <c r="CM12" s="46">
        <v>0</v>
      </c>
      <c r="CN12" s="46">
        <v>0</v>
      </c>
      <c r="CO12" s="46">
        <v>0</v>
      </c>
      <c r="CP12" s="46">
        <v>0</v>
      </c>
      <c r="CQ12" s="45">
        <v>0</v>
      </c>
      <c r="CR12" s="45">
        <v>0</v>
      </c>
      <c r="CS12" s="45">
        <v>0</v>
      </c>
      <c r="CT12" s="45">
        <v>0</v>
      </c>
      <c r="CU12" s="45">
        <v>0</v>
      </c>
      <c r="CV12" s="45">
        <v>0</v>
      </c>
      <c r="CW12" s="45">
        <v>0</v>
      </c>
      <c r="CX12" s="45">
        <v>0</v>
      </c>
      <c r="CY12" s="45">
        <v>0</v>
      </c>
      <c r="CZ12" s="45">
        <v>0</v>
      </c>
      <c r="DA12" s="45">
        <v>0</v>
      </c>
      <c r="DB12" s="45">
        <v>2</v>
      </c>
      <c r="DC12" s="45">
        <v>0</v>
      </c>
      <c r="DD12" s="45">
        <v>0</v>
      </c>
      <c r="DE12" s="45">
        <v>0</v>
      </c>
      <c r="DF12" s="45">
        <v>0</v>
      </c>
      <c r="DG12" s="45">
        <v>0</v>
      </c>
      <c r="DH12" s="45">
        <v>0</v>
      </c>
      <c r="DI12" s="45">
        <v>0</v>
      </c>
      <c r="DJ12" s="45">
        <v>0</v>
      </c>
      <c r="DK12" s="45">
        <v>0</v>
      </c>
      <c r="DL12" s="45">
        <v>0</v>
      </c>
      <c r="DM12" s="45">
        <v>0</v>
      </c>
      <c r="DN12" s="45">
        <v>0</v>
      </c>
      <c r="DO12" s="45">
        <v>0</v>
      </c>
      <c r="DP12" s="45">
        <v>0</v>
      </c>
      <c r="DQ12" s="45">
        <v>0</v>
      </c>
      <c r="DR12" s="45">
        <v>0</v>
      </c>
      <c r="DS12" s="45">
        <v>0</v>
      </c>
      <c r="DT12" s="45">
        <v>0</v>
      </c>
      <c r="DU12" s="45">
        <v>0</v>
      </c>
      <c r="DV12" s="45">
        <v>0</v>
      </c>
      <c r="DW12" s="45">
        <v>0</v>
      </c>
      <c r="DX12" s="45">
        <v>0</v>
      </c>
      <c r="DY12" s="45">
        <v>0</v>
      </c>
      <c r="DZ12" s="45">
        <v>0</v>
      </c>
      <c r="EA12" s="45">
        <v>0</v>
      </c>
      <c r="EB12" s="45">
        <v>0</v>
      </c>
      <c r="EC12" s="45">
        <v>0</v>
      </c>
      <c r="ED12" s="45">
        <v>0</v>
      </c>
      <c r="EE12" s="45">
        <v>0</v>
      </c>
      <c r="EF12" s="45">
        <v>0</v>
      </c>
      <c r="EG12" s="45">
        <v>0</v>
      </c>
      <c r="EH12" s="45">
        <v>0</v>
      </c>
      <c r="EI12" s="45">
        <v>0</v>
      </c>
      <c r="EJ12" s="45">
        <v>0</v>
      </c>
      <c r="EK12" s="45">
        <v>0</v>
      </c>
      <c r="EL12" s="45">
        <v>0</v>
      </c>
      <c r="EM12" s="45">
        <v>0</v>
      </c>
      <c r="EN12" s="45">
        <v>0</v>
      </c>
      <c r="EO12" s="45">
        <v>0</v>
      </c>
      <c r="EP12" s="45">
        <v>0</v>
      </c>
      <c r="EQ12" s="45">
        <v>0</v>
      </c>
      <c r="ER12" s="45">
        <v>0</v>
      </c>
      <c r="ES12" s="45">
        <v>0</v>
      </c>
      <c r="ET12" s="45">
        <v>0</v>
      </c>
      <c r="EU12" s="45">
        <v>0</v>
      </c>
      <c r="EV12" s="45">
        <v>0</v>
      </c>
      <c r="EW12" s="45">
        <v>0</v>
      </c>
      <c r="EX12" s="45">
        <v>0</v>
      </c>
      <c r="EY12" s="45">
        <v>0</v>
      </c>
      <c r="EZ12" s="45">
        <v>0</v>
      </c>
      <c r="FA12" s="45">
        <v>0</v>
      </c>
      <c r="FB12" s="45">
        <v>0</v>
      </c>
      <c r="FC12" s="45">
        <v>0</v>
      </c>
      <c r="FD12" s="45">
        <v>0</v>
      </c>
      <c r="FE12" s="45">
        <v>0</v>
      </c>
      <c r="FF12" s="45">
        <v>0</v>
      </c>
      <c r="FG12" s="45">
        <v>0</v>
      </c>
      <c r="FH12" s="45">
        <v>0</v>
      </c>
      <c r="FI12" s="45">
        <v>0</v>
      </c>
      <c r="FJ12" s="45">
        <v>0</v>
      </c>
      <c r="FK12" s="45">
        <v>0</v>
      </c>
      <c r="FL12" s="45">
        <v>0</v>
      </c>
      <c r="FM12" s="45">
        <v>0</v>
      </c>
      <c r="FN12" s="45">
        <v>0</v>
      </c>
      <c r="FO12" s="45">
        <v>2</v>
      </c>
      <c r="FP12" s="45">
        <v>0</v>
      </c>
      <c r="FQ12" s="45">
        <v>0</v>
      </c>
      <c r="FR12" s="45">
        <v>0</v>
      </c>
      <c r="FS12" s="45">
        <v>0</v>
      </c>
      <c r="FT12" s="45">
        <v>0</v>
      </c>
      <c r="FU12" s="45">
        <v>0</v>
      </c>
      <c r="FV12" s="45">
        <v>0</v>
      </c>
      <c r="FW12" s="45">
        <v>0</v>
      </c>
      <c r="FX12" s="45">
        <v>0</v>
      </c>
      <c r="FY12" s="45">
        <v>0</v>
      </c>
      <c r="FZ12" s="45">
        <v>0</v>
      </c>
      <c r="GA12" s="45">
        <v>0</v>
      </c>
      <c r="GB12" s="45">
        <v>0</v>
      </c>
      <c r="GC12" s="45">
        <v>0</v>
      </c>
      <c r="GD12" s="45">
        <v>0</v>
      </c>
      <c r="GE12" s="45">
        <v>0</v>
      </c>
      <c r="GF12" s="45">
        <v>0</v>
      </c>
      <c r="GG12" s="45">
        <v>0</v>
      </c>
      <c r="GH12" s="45">
        <v>0</v>
      </c>
      <c r="GI12" s="45">
        <v>0</v>
      </c>
      <c r="GJ12" s="45">
        <v>0</v>
      </c>
      <c r="GK12" s="45">
        <v>0</v>
      </c>
      <c r="GL12" s="45">
        <v>0</v>
      </c>
      <c r="GM12" s="45">
        <v>0</v>
      </c>
      <c r="GN12" s="45">
        <v>0</v>
      </c>
      <c r="GO12" s="45">
        <v>0</v>
      </c>
      <c r="GP12" s="45">
        <v>0</v>
      </c>
      <c r="GQ12" s="45">
        <v>0</v>
      </c>
      <c r="GR12" s="45">
        <v>0</v>
      </c>
      <c r="GS12" s="45">
        <v>0</v>
      </c>
      <c r="GT12" s="45">
        <v>0</v>
      </c>
      <c r="GU12" s="45">
        <v>0</v>
      </c>
      <c r="GV12" s="45">
        <v>0</v>
      </c>
      <c r="GW12" s="45">
        <v>0</v>
      </c>
      <c r="GX12" s="45">
        <v>0</v>
      </c>
      <c r="GY12" s="45">
        <v>0</v>
      </c>
      <c r="GZ12" s="45">
        <v>0</v>
      </c>
      <c r="HA12" s="45">
        <v>0</v>
      </c>
      <c r="HB12" s="45">
        <v>0</v>
      </c>
      <c r="HC12" s="45">
        <v>0</v>
      </c>
      <c r="HD12" s="45">
        <v>0</v>
      </c>
      <c r="HE12" s="45">
        <v>0</v>
      </c>
      <c r="HF12" s="45">
        <v>0</v>
      </c>
      <c r="HG12" s="45">
        <v>0</v>
      </c>
      <c r="HH12" s="45">
        <v>0</v>
      </c>
      <c r="HI12" s="45">
        <v>0</v>
      </c>
      <c r="HJ12" s="45">
        <v>0</v>
      </c>
      <c r="HK12" s="45">
        <v>0</v>
      </c>
      <c r="HL12" s="45">
        <v>0</v>
      </c>
      <c r="HM12" s="45">
        <v>0</v>
      </c>
      <c r="HN12" s="45">
        <v>0</v>
      </c>
      <c r="HO12" s="45">
        <v>0</v>
      </c>
      <c r="HP12" s="45">
        <v>0</v>
      </c>
    </row>
    <row r="13" spans="2:224" x14ac:dyDescent="0.25">
      <c r="B13" s="45" t="s">
        <v>4337</v>
      </c>
      <c r="C13" s="46">
        <f>SUMPRODUCT(('Avantages perçus'!$A$2:$A$30001=B13)*('Avantages perçus'!$F$2:$F$30001))</f>
        <v>82011</v>
      </c>
      <c r="D13" s="47">
        <f>COUNTIFS('Avantages perçus'!$A$2:$A$30001,B13,'Avantages perçus'!$F$2:$F$30001,"&gt;0")</f>
        <v>189</v>
      </c>
      <c r="E13" s="47">
        <f>COUNTIFS('Conventions signées'!$A$2:$A$15002,B13,'Conventions signées'!$A$2:$A$15002,"*")</f>
        <v>52</v>
      </c>
      <c r="F13" s="46">
        <f>Rémunérations!E190+'Conventions signées'!G614</f>
        <v>43743</v>
      </c>
      <c r="G13" s="46">
        <v>58204</v>
      </c>
      <c r="H13" s="46">
        <v>10866</v>
      </c>
      <c r="I13" s="46">
        <v>3733</v>
      </c>
      <c r="J13" s="46">
        <v>66</v>
      </c>
      <c r="K13" s="46">
        <v>9142</v>
      </c>
      <c r="L13" s="46">
        <v>0</v>
      </c>
      <c r="M13" s="46">
        <v>0</v>
      </c>
      <c r="N13" s="46">
        <v>0</v>
      </c>
      <c r="O13" s="47">
        <v>17</v>
      </c>
      <c r="P13" s="47">
        <v>1</v>
      </c>
      <c r="Q13" s="47">
        <v>25</v>
      </c>
      <c r="R13" s="47">
        <v>3</v>
      </c>
      <c r="S13" s="47">
        <v>4</v>
      </c>
      <c r="T13" s="47">
        <v>1</v>
      </c>
      <c r="U13" s="47">
        <v>0</v>
      </c>
      <c r="V13" s="47">
        <v>0</v>
      </c>
      <c r="W13" s="47">
        <v>0</v>
      </c>
      <c r="X13" s="47">
        <v>1</v>
      </c>
      <c r="Y13" s="47">
        <v>0</v>
      </c>
      <c r="Z13" s="46">
        <v>51593</v>
      </c>
      <c r="AA13" s="46">
        <v>297</v>
      </c>
      <c r="AB13" s="46">
        <v>0</v>
      </c>
      <c r="AC13" s="46">
        <v>15172</v>
      </c>
      <c r="AD13" s="46">
        <v>49</v>
      </c>
      <c r="AE13" s="46">
        <v>0</v>
      </c>
      <c r="AF13" s="46">
        <v>2165</v>
      </c>
      <c r="AG13" s="46">
        <v>0</v>
      </c>
      <c r="AH13" s="46">
        <v>2449</v>
      </c>
      <c r="AI13" s="46">
        <v>20</v>
      </c>
      <c r="AJ13" s="46">
        <v>0</v>
      </c>
      <c r="AK13" s="46">
        <v>2219</v>
      </c>
      <c r="AL13" s="46">
        <v>0</v>
      </c>
      <c r="AM13" s="46">
        <v>1982</v>
      </c>
      <c r="AN13" s="46">
        <v>5294</v>
      </c>
      <c r="AO13" s="46">
        <v>0</v>
      </c>
      <c r="AP13" s="46">
        <v>0</v>
      </c>
      <c r="AQ13" s="46">
        <v>0</v>
      </c>
      <c r="AR13" s="46">
        <v>0</v>
      </c>
      <c r="AS13" s="46">
        <v>0</v>
      </c>
      <c r="AT13" s="46">
        <v>554</v>
      </c>
      <c r="AU13" s="46">
        <v>0</v>
      </c>
      <c r="AV13" s="46">
        <v>0</v>
      </c>
      <c r="AW13" s="46">
        <v>0</v>
      </c>
      <c r="AX13" s="46">
        <v>0</v>
      </c>
      <c r="AY13" s="46">
        <v>0</v>
      </c>
      <c r="AZ13" s="46">
        <v>0</v>
      </c>
      <c r="BA13" s="46">
        <v>0</v>
      </c>
      <c r="BB13" s="46">
        <v>0</v>
      </c>
      <c r="BC13" s="46">
        <v>0</v>
      </c>
      <c r="BD13" s="46">
        <v>0</v>
      </c>
      <c r="BE13" s="46">
        <v>0</v>
      </c>
      <c r="BF13" s="46">
        <v>0</v>
      </c>
      <c r="BG13" s="46">
        <v>0</v>
      </c>
      <c r="BH13" s="46">
        <v>73</v>
      </c>
      <c r="BI13" s="46">
        <v>0</v>
      </c>
      <c r="BJ13" s="46">
        <v>0</v>
      </c>
      <c r="BK13" s="46">
        <v>0</v>
      </c>
      <c r="BL13" s="46">
        <v>0</v>
      </c>
      <c r="BM13" s="46">
        <v>0</v>
      </c>
      <c r="BN13" s="46">
        <v>0</v>
      </c>
      <c r="BO13" s="46">
        <v>0</v>
      </c>
      <c r="BP13" s="46">
        <v>0</v>
      </c>
      <c r="BQ13" s="46">
        <v>0</v>
      </c>
      <c r="BR13" s="46">
        <v>0</v>
      </c>
      <c r="BS13" s="46">
        <v>96</v>
      </c>
      <c r="BT13" s="46">
        <v>0</v>
      </c>
      <c r="BU13" s="46">
        <v>0</v>
      </c>
      <c r="BV13" s="46">
        <v>0</v>
      </c>
      <c r="BW13" s="46">
        <v>0</v>
      </c>
      <c r="BX13" s="46">
        <v>0</v>
      </c>
      <c r="BY13" s="46">
        <v>0</v>
      </c>
      <c r="BZ13" s="46">
        <v>0</v>
      </c>
      <c r="CA13" s="46">
        <v>0</v>
      </c>
      <c r="CB13" s="46">
        <v>48</v>
      </c>
      <c r="CC13" s="46">
        <v>0</v>
      </c>
      <c r="CD13" s="46">
        <v>0</v>
      </c>
      <c r="CE13" s="46">
        <v>0</v>
      </c>
      <c r="CF13" s="46">
        <v>0</v>
      </c>
      <c r="CG13" s="46">
        <v>0</v>
      </c>
      <c r="CH13" s="46">
        <v>0</v>
      </c>
      <c r="CI13" s="46">
        <v>0</v>
      </c>
      <c r="CJ13" s="46">
        <v>0</v>
      </c>
      <c r="CK13" s="46">
        <v>0</v>
      </c>
      <c r="CL13" s="46">
        <v>0</v>
      </c>
      <c r="CM13" s="46">
        <v>0</v>
      </c>
      <c r="CN13" s="46">
        <v>0</v>
      </c>
      <c r="CO13" s="46">
        <v>0</v>
      </c>
      <c r="CP13" s="46">
        <v>0</v>
      </c>
      <c r="CQ13" s="45">
        <v>79</v>
      </c>
      <c r="CR13" s="45">
        <v>49</v>
      </c>
      <c r="CS13" s="45">
        <v>0</v>
      </c>
      <c r="CT13" s="45">
        <v>1</v>
      </c>
      <c r="CU13" s="45">
        <v>5</v>
      </c>
      <c r="CV13" s="45">
        <v>0</v>
      </c>
      <c r="CW13" s="45">
        <v>0</v>
      </c>
      <c r="CX13" s="45">
        <v>1</v>
      </c>
      <c r="CY13" s="45">
        <v>8</v>
      </c>
      <c r="CZ13" s="45">
        <v>8</v>
      </c>
      <c r="DA13" s="45">
        <v>9</v>
      </c>
      <c r="DB13" s="45">
        <v>4</v>
      </c>
      <c r="DC13" s="45">
        <v>0</v>
      </c>
      <c r="DD13" s="45">
        <v>0</v>
      </c>
      <c r="DE13" s="45">
        <v>0</v>
      </c>
      <c r="DF13" s="45">
        <v>15</v>
      </c>
      <c r="DG13" s="45">
        <v>0</v>
      </c>
      <c r="DH13" s="45">
        <v>0</v>
      </c>
      <c r="DI13" s="45">
        <v>0</v>
      </c>
      <c r="DJ13" s="45">
        <v>6</v>
      </c>
      <c r="DK13" s="45">
        <v>0</v>
      </c>
      <c r="DL13" s="45">
        <v>0</v>
      </c>
      <c r="DM13" s="45">
        <v>0</v>
      </c>
      <c r="DN13" s="45">
        <v>2</v>
      </c>
      <c r="DO13" s="45">
        <v>0</v>
      </c>
      <c r="DP13" s="45">
        <v>0</v>
      </c>
      <c r="DQ13" s="45">
        <v>0</v>
      </c>
      <c r="DR13" s="45">
        <v>0</v>
      </c>
      <c r="DS13" s="45">
        <v>0</v>
      </c>
      <c r="DT13" s="45">
        <v>0</v>
      </c>
      <c r="DU13" s="45">
        <v>0</v>
      </c>
      <c r="DV13" s="45">
        <v>0</v>
      </c>
      <c r="DW13" s="45">
        <v>0</v>
      </c>
      <c r="DX13" s="45">
        <v>0</v>
      </c>
      <c r="DY13" s="45">
        <v>0</v>
      </c>
      <c r="DZ13" s="45">
        <v>0</v>
      </c>
      <c r="EA13" s="45">
        <v>0</v>
      </c>
      <c r="EB13" s="45">
        <v>0</v>
      </c>
      <c r="EC13" s="45">
        <v>0</v>
      </c>
      <c r="ED13" s="45">
        <v>0</v>
      </c>
      <c r="EE13" s="45">
        <v>0</v>
      </c>
      <c r="EF13" s="45">
        <v>0</v>
      </c>
      <c r="EG13" s="45">
        <v>0</v>
      </c>
      <c r="EH13" s="45">
        <v>0</v>
      </c>
      <c r="EI13" s="45">
        <v>0</v>
      </c>
      <c r="EJ13" s="45">
        <v>0</v>
      </c>
      <c r="EK13" s="45">
        <v>0</v>
      </c>
      <c r="EL13" s="45">
        <v>0</v>
      </c>
      <c r="EM13" s="45">
        <v>0</v>
      </c>
      <c r="EN13" s="45">
        <v>0</v>
      </c>
      <c r="EO13" s="45">
        <v>0</v>
      </c>
      <c r="EP13" s="45">
        <v>0</v>
      </c>
      <c r="EQ13" s="45">
        <v>0</v>
      </c>
      <c r="ER13" s="45">
        <v>1</v>
      </c>
      <c r="ES13" s="45">
        <v>1</v>
      </c>
      <c r="ET13" s="45">
        <v>0</v>
      </c>
      <c r="EU13" s="45">
        <v>0</v>
      </c>
      <c r="EV13" s="45">
        <v>0</v>
      </c>
      <c r="EW13" s="45">
        <v>0</v>
      </c>
      <c r="EX13" s="45">
        <v>0</v>
      </c>
      <c r="EY13" s="45">
        <v>0</v>
      </c>
      <c r="EZ13" s="45">
        <v>0</v>
      </c>
      <c r="FA13" s="45">
        <v>0</v>
      </c>
      <c r="FB13" s="45">
        <v>0</v>
      </c>
      <c r="FC13" s="45">
        <v>0</v>
      </c>
      <c r="FD13" s="45">
        <v>0</v>
      </c>
      <c r="FE13" s="45">
        <v>0</v>
      </c>
      <c r="FF13" s="45">
        <v>0</v>
      </c>
      <c r="FG13" s="45">
        <v>0</v>
      </c>
      <c r="FH13" s="45">
        <v>25</v>
      </c>
      <c r="FI13" s="45">
        <v>0</v>
      </c>
      <c r="FJ13" s="45">
        <v>0</v>
      </c>
      <c r="FK13" s="45">
        <v>0</v>
      </c>
      <c r="FL13" s="45">
        <v>3</v>
      </c>
      <c r="FM13" s="45">
        <v>9</v>
      </c>
      <c r="FN13" s="45">
        <v>1</v>
      </c>
      <c r="FO13" s="45">
        <v>4</v>
      </c>
      <c r="FP13" s="45">
        <v>0</v>
      </c>
      <c r="FQ13" s="45">
        <v>2</v>
      </c>
      <c r="FR13" s="45">
        <v>1</v>
      </c>
      <c r="FS13" s="45">
        <v>1</v>
      </c>
      <c r="FT13" s="45">
        <v>0</v>
      </c>
      <c r="FU13" s="45">
        <v>0</v>
      </c>
      <c r="FV13" s="45">
        <v>3</v>
      </c>
      <c r="FW13" s="45">
        <v>0</v>
      </c>
      <c r="FX13" s="45">
        <v>0</v>
      </c>
      <c r="FY13" s="45">
        <v>0</v>
      </c>
      <c r="FZ13" s="45">
        <v>0</v>
      </c>
      <c r="GA13" s="45">
        <v>1</v>
      </c>
      <c r="GB13" s="45">
        <v>0</v>
      </c>
      <c r="GC13" s="45">
        <v>0</v>
      </c>
      <c r="GD13" s="45">
        <v>0</v>
      </c>
      <c r="GE13" s="45">
        <v>0</v>
      </c>
      <c r="GF13" s="45">
        <v>1</v>
      </c>
      <c r="GG13" s="45">
        <v>0</v>
      </c>
      <c r="GH13" s="45">
        <v>0</v>
      </c>
      <c r="GI13" s="45">
        <v>0</v>
      </c>
      <c r="GJ13" s="45">
        <v>0</v>
      </c>
      <c r="GK13" s="45">
        <v>0</v>
      </c>
      <c r="GL13" s="45">
        <v>0</v>
      </c>
      <c r="GM13" s="45">
        <v>0</v>
      </c>
      <c r="GN13" s="45">
        <v>0</v>
      </c>
      <c r="GO13" s="45">
        <v>0</v>
      </c>
      <c r="GP13" s="45">
        <v>0</v>
      </c>
      <c r="GQ13" s="45">
        <v>0</v>
      </c>
      <c r="GR13" s="45">
        <v>0</v>
      </c>
      <c r="GS13" s="45">
        <v>0</v>
      </c>
      <c r="GT13" s="45">
        <v>0</v>
      </c>
      <c r="GU13" s="45">
        <v>0</v>
      </c>
      <c r="GV13" s="45">
        <v>0</v>
      </c>
      <c r="GW13" s="45">
        <v>0</v>
      </c>
      <c r="GX13" s="45">
        <v>0</v>
      </c>
      <c r="GY13" s="45">
        <v>0</v>
      </c>
      <c r="GZ13" s="45">
        <v>0</v>
      </c>
      <c r="HA13" s="45">
        <v>0</v>
      </c>
      <c r="HB13" s="45">
        <v>0</v>
      </c>
      <c r="HC13" s="45">
        <v>0</v>
      </c>
      <c r="HD13" s="45">
        <v>1</v>
      </c>
      <c r="HE13" s="45">
        <v>0</v>
      </c>
      <c r="HF13" s="45">
        <v>0</v>
      </c>
      <c r="HG13" s="45">
        <v>0</v>
      </c>
      <c r="HH13" s="45">
        <v>0</v>
      </c>
      <c r="HI13" s="45">
        <v>0</v>
      </c>
      <c r="HJ13" s="45">
        <v>0</v>
      </c>
      <c r="HK13" s="45">
        <v>0</v>
      </c>
      <c r="HL13" s="45">
        <v>0</v>
      </c>
      <c r="HM13" s="45">
        <v>0</v>
      </c>
      <c r="HN13" s="45">
        <v>0</v>
      </c>
      <c r="HO13" s="45">
        <v>0</v>
      </c>
      <c r="HP13" s="45">
        <v>0</v>
      </c>
    </row>
    <row r="14" spans="2:224" x14ac:dyDescent="0.25">
      <c r="B14" s="45" t="s">
        <v>4338</v>
      </c>
      <c r="C14" s="46">
        <f>SUMPRODUCT(('Avantages perçus'!$A$2:$A$30001=B14)*('Avantages perçus'!$F$2:$F$30001))</f>
        <v>38538</v>
      </c>
      <c r="D14" s="47">
        <f>COUNTIFS('Avantages perçus'!$A$2:$A$30001,B14,'Avantages perçus'!$F$2:$F$30001,"&gt;0")</f>
        <v>93</v>
      </c>
      <c r="E14" s="47">
        <f>COUNTIFS('Conventions signées'!$A$2:$A$15002,B14,'Conventions signées'!$A$2:$A$15002,"*")</f>
        <v>23</v>
      </c>
      <c r="F14" s="46">
        <f>Rémunérations!E191+'Conventions signées'!G615</f>
        <v>5758</v>
      </c>
      <c r="G14" s="46">
        <v>26770</v>
      </c>
      <c r="H14" s="46">
        <v>6032</v>
      </c>
      <c r="I14" s="46">
        <v>2440</v>
      </c>
      <c r="J14" s="46">
        <v>0</v>
      </c>
      <c r="K14" s="46">
        <v>2198</v>
      </c>
      <c r="L14" s="46">
        <v>0</v>
      </c>
      <c r="M14" s="46">
        <v>37</v>
      </c>
      <c r="N14" s="46">
        <v>1061</v>
      </c>
      <c r="O14" s="47">
        <v>4</v>
      </c>
      <c r="P14" s="47">
        <v>2</v>
      </c>
      <c r="Q14" s="47">
        <v>10</v>
      </c>
      <c r="R14" s="47">
        <v>0</v>
      </c>
      <c r="S14" s="47">
        <v>5</v>
      </c>
      <c r="T14" s="47">
        <v>0</v>
      </c>
      <c r="U14" s="47">
        <v>0</v>
      </c>
      <c r="V14" s="47">
        <v>1</v>
      </c>
      <c r="W14" s="47">
        <v>0</v>
      </c>
      <c r="X14" s="47">
        <v>0</v>
      </c>
      <c r="Y14" s="47">
        <v>1</v>
      </c>
      <c r="Z14" s="46">
        <v>7362</v>
      </c>
      <c r="AA14" s="46">
        <v>0</v>
      </c>
      <c r="AB14" s="46">
        <v>0</v>
      </c>
      <c r="AC14" s="46">
        <v>1545</v>
      </c>
      <c r="AD14" s="46">
        <v>0</v>
      </c>
      <c r="AE14" s="46">
        <v>26626</v>
      </c>
      <c r="AF14" s="46">
        <v>210</v>
      </c>
      <c r="AG14" s="46">
        <v>476</v>
      </c>
      <c r="AH14" s="46">
        <v>362</v>
      </c>
      <c r="AI14" s="46">
        <v>0</v>
      </c>
      <c r="AJ14" s="46">
        <v>0</v>
      </c>
      <c r="AK14" s="46">
        <v>0</v>
      </c>
      <c r="AL14" s="46">
        <v>0</v>
      </c>
      <c r="AM14" s="46">
        <v>0</v>
      </c>
      <c r="AN14" s="46">
        <v>0</v>
      </c>
      <c r="AO14" s="46">
        <v>0</v>
      </c>
      <c r="AP14" s="46">
        <v>0</v>
      </c>
      <c r="AQ14" s="46">
        <v>0</v>
      </c>
      <c r="AR14" s="46">
        <v>71</v>
      </c>
      <c r="AS14" s="46">
        <v>0</v>
      </c>
      <c r="AT14" s="46">
        <v>0</v>
      </c>
      <c r="AU14" s="46">
        <v>0</v>
      </c>
      <c r="AV14" s="46">
        <v>997</v>
      </c>
      <c r="AW14" s="46">
        <v>0</v>
      </c>
      <c r="AX14" s="46">
        <v>0</v>
      </c>
      <c r="AY14" s="46">
        <v>175</v>
      </c>
      <c r="AZ14" s="46">
        <v>0</v>
      </c>
      <c r="BA14" s="46">
        <v>0</v>
      </c>
      <c r="BB14" s="46">
        <v>0</v>
      </c>
      <c r="BC14" s="46">
        <v>0</v>
      </c>
      <c r="BD14" s="46">
        <v>193</v>
      </c>
      <c r="BE14" s="46">
        <v>0</v>
      </c>
      <c r="BF14" s="46">
        <v>0</v>
      </c>
      <c r="BG14" s="46">
        <v>0</v>
      </c>
      <c r="BH14" s="46">
        <v>0</v>
      </c>
      <c r="BI14" s="46">
        <v>93</v>
      </c>
      <c r="BJ14" s="46">
        <v>185</v>
      </c>
      <c r="BK14" s="46">
        <v>0</v>
      </c>
      <c r="BL14" s="46">
        <v>155</v>
      </c>
      <c r="BM14" s="46">
        <v>0</v>
      </c>
      <c r="BN14" s="46">
        <v>0</v>
      </c>
      <c r="BO14" s="46">
        <v>0</v>
      </c>
      <c r="BP14" s="46">
        <v>0</v>
      </c>
      <c r="BQ14" s="46">
        <v>0</v>
      </c>
      <c r="BR14" s="46">
        <v>0</v>
      </c>
      <c r="BS14" s="46">
        <v>0</v>
      </c>
      <c r="BT14" s="46">
        <v>0</v>
      </c>
      <c r="BU14" s="46">
        <v>0</v>
      </c>
      <c r="BV14" s="46">
        <v>0</v>
      </c>
      <c r="BW14" s="46">
        <v>0</v>
      </c>
      <c r="BX14" s="46">
        <v>0</v>
      </c>
      <c r="BY14" s="46">
        <v>0</v>
      </c>
      <c r="BZ14" s="46">
        <v>60</v>
      </c>
      <c r="CA14" s="46">
        <v>0</v>
      </c>
      <c r="CB14" s="46">
        <v>0</v>
      </c>
      <c r="CC14" s="46">
        <v>0</v>
      </c>
      <c r="CD14" s="46">
        <v>0</v>
      </c>
      <c r="CE14" s="46">
        <v>0</v>
      </c>
      <c r="CF14" s="46">
        <v>28</v>
      </c>
      <c r="CG14" s="46">
        <v>0</v>
      </c>
      <c r="CH14" s="46">
        <v>0</v>
      </c>
      <c r="CI14" s="46">
        <v>0</v>
      </c>
      <c r="CJ14" s="46">
        <v>0</v>
      </c>
      <c r="CK14" s="46">
        <v>0</v>
      </c>
      <c r="CL14" s="46">
        <v>0</v>
      </c>
      <c r="CM14" s="46">
        <v>0</v>
      </c>
      <c r="CN14" s="46">
        <v>0</v>
      </c>
      <c r="CO14" s="46">
        <v>0</v>
      </c>
      <c r="CP14" s="46">
        <v>0</v>
      </c>
      <c r="CQ14" s="45">
        <v>17</v>
      </c>
      <c r="CR14" s="45">
        <v>14</v>
      </c>
      <c r="CS14" s="45">
        <v>0</v>
      </c>
      <c r="CT14" s="45">
        <v>0</v>
      </c>
      <c r="CU14" s="45">
        <v>0</v>
      </c>
      <c r="CV14" s="45">
        <v>1</v>
      </c>
      <c r="CW14" s="45">
        <v>0</v>
      </c>
      <c r="CX14" s="45">
        <v>0</v>
      </c>
      <c r="CY14" s="45">
        <v>5</v>
      </c>
      <c r="CZ14" s="45">
        <v>0</v>
      </c>
      <c r="DA14" s="45">
        <v>2</v>
      </c>
      <c r="DB14" s="45">
        <v>0</v>
      </c>
      <c r="DC14" s="45">
        <v>2</v>
      </c>
      <c r="DD14" s="45">
        <v>5</v>
      </c>
      <c r="DE14" s="45">
        <v>0</v>
      </c>
      <c r="DF14" s="45">
        <v>0</v>
      </c>
      <c r="DG14" s="45">
        <v>18</v>
      </c>
      <c r="DH14" s="45">
        <v>0</v>
      </c>
      <c r="DI14" s="45">
        <v>12</v>
      </c>
      <c r="DJ14" s="45">
        <v>0</v>
      </c>
      <c r="DK14" s="45">
        <v>5</v>
      </c>
      <c r="DL14" s="45">
        <v>0</v>
      </c>
      <c r="DM14" s="45">
        <v>4</v>
      </c>
      <c r="DN14" s="45">
        <v>0</v>
      </c>
      <c r="DO14" s="45">
        <v>0</v>
      </c>
      <c r="DP14" s="45">
        <v>0</v>
      </c>
      <c r="DQ14" s="45">
        <v>0</v>
      </c>
      <c r="DR14" s="45">
        <v>0</v>
      </c>
      <c r="DS14" s="45">
        <v>0</v>
      </c>
      <c r="DT14" s="45">
        <v>3</v>
      </c>
      <c r="DU14" s="45">
        <v>0</v>
      </c>
      <c r="DV14" s="45">
        <v>0</v>
      </c>
      <c r="DW14" s="45">
        <v>0</v>
      </c>
      <c r="DX14" s="45">
        <v>0</v>
      </c>
      <c r="DY14" s="45">
        <v>0</v>
      </c>
      <c r="DZ14" s="45">
        <v>0</v>
      </c>
      <c r="EA14" s="45">
        <v>2</v>
      </c>
      <c r="EB14" s="45">
        <v>2</v>
      </c>
      <c r="EC14" s="45">
        <v>0</v>
      </c>
      <c r="ED14" s="45">
        <v>0</v>
      </c>
      <c r="EE14" s="45">
        <v>0</v>
      </c>
      <c r="EF14" s="45">
        <v>0</v>
      </c>
      <c r="EG14" s="45">
        <v>0</v>
      </c>
      <c r="EH14" s="45">
        <v>0</v>
      </c>
      <c r="EI14" s="45">
        <v>0</v>
      </c>
      <c r="EJ14" s="45">
        <v>0</v>
      </c>
      <c r="EK14" s="45">
        <v>0</v>
      </c>
      <c r="EL14" s="45">
        <v>0</v>
      </c>
      <c r="EM14" s="45">
        <v>0</v>
      </c>
      <c r="EN14" s="45">
        <v>0</v>
      </c>
      <c r="EO14" s="45">
        <v>0</v>
      </c>
      <c r="EP14" s="45">
        <v>0</v>
      </c>
      <c r="EQ14" s="45">
        <v>0</v>
      </c>
      <c r="ER14" s="45">
        <v>0</v>
      </c>
      <c r="ES14" s="45">
        <v>0</v>
      </c>
      <c r="ET14" s="45">
        <v>1</v>
      </c>
      <c r="EU14" s="45">
        <v>0</v>
      </c>
      <c r="EV14" s="45">
        <v>0</v>
      </c>
      <c r="EW14" s="45">
        <v>0</v>
      </c>
      <c r="EX14" s="45">
        <v>0</v>
      </c>
      <c r="EY14" s="45">
        <v>0</v>
      </c>
      <c r="EZ14" s="45">
        <v>0</v>
      </c>
      <c r="FA14" s="45">
        <v>0</v>
      </c>
      <c r="FB14" s="45">
        <v>0</v>
      </c>
      <c r="FC14" s="45">
        <v>0</v>
      </c>
      <c r="FD14" s="45">
        <v>0</v>
      </c>
      <c r="FE14" s="45">
        <v>0</v>
      </c>
      <c r="FF14" s="45">
        <v>0</v>
      </c>
      <c r="FG14" s="45">
        <v>0</v>
      </c>
      <c r="FH14" s="45">
        <v>5</v>
      </c>
      <c r="FI14" s="45">
        <v>0</v>
      </c>
      <c r="FJ14" s="45">
        <v>0</v>
      </c>
      <c r="FK14" s="45">
        <v>2</v>
      </c>
      <c r="FL14" s="45">
        <v>0</v>
      </c>
      <c r="FM14" s="45">
        <v>1</v>
      </c>
      <c r="FN14" s="45">
        <v>2</v>
      </c>
      <c r="FO14" s="45">
        <v>1</v>
      </c>
      <c r="FP14" s="45">
        <v>0</v>
      </c>
      <c r="FQ14" s="45">
        <v>0</v>
      </c>
      <c r="FR14" s="45">
        <v>0</v>
      </c>
      <c r="FS14" s="45">
        <v>2</v>
      </c>
      <c r="FT14" s="45">
        <v>0</v>
      </c>
      <c r="FU14" s="45">
        <v>0</v>
      </c>
      <c r="FV14" s="45">
        <v>0</v>
      </c>
      <c r="FW14" s="45">
        <v>0</v>
      </c>
      <c r="FX14" s="45">
        <v>0</v>
      </c>
      <c r="FY14" s="45">
        <v>0</v>
      </c>
      <c r="FZ14" s="45">
        <v>0</v>
      </c>
      <c r="GA14" s="45">
        <v>0</v>
      </c>
      <c r="GB14" s="45">
        <v>0</v>
      </c>
      <c r="GC14" s="45">
        <v>0</v>
      </c>
      <c r="GD14" s="45">
        <v>0</v>
      </c>
      <c r="GE14" s="45">
        <v>0</v>
      </c>
      <c r="GF14" s="45">
        <v>0</v>
      </c>
      <c r="GG14" s="45">
        <v>4</v>
      </c>
      <c r="GH14" s="45">
        <v>0</v>
      </c>
      <c r="GI14" s="45">
        <v>0</v>
      </c>
      <c r="GJ14" s="45">
        <v>0</v>
      </c>
      <c r="GK14" s="45">
        <v>3</v>
      </c>
      <c r="GL14" s="45">
        <v>0</v>
      </c>
      <c r="GM14" s="45">
        <v>0</v>
      </c>
      <c r="GN14" s="45">
        <v>0</v>
      </c>
      <c r="GO14" s="45">
        <v>0</v>
      </c>
      <c r="GP14" s="45">
        <v>0</v>
      </c>
      <c r="GQ14" s="45">
        <v>0</v>
      </c>
      <c r="GR14" s="45">
        <v>0</v>
      </c>
      <c r="GS14" s="45">
        <v>0</v>
      </c>
      <c r="GT14" s="45">
        <v>0</v>
      </c>
      <c r="GU14" s="45">
        <v>0</v>
      </c>
      <c r="GV14" s="45">
        <v>0</v>
      </c>
      <c r="GW14" s="45">
        <v>0</v>
      </c>
      <c r="GX14" s="45">
        <v>0</v>
      </c>
      <c r="GY14" s="45">
        <v>0</v>
      </c>
      <c r="GZ14" s="45">
        <v>0</v>
      </c>
      <c r="HA14" s="45">
        <v>0</v>
      </c>
      <c r="HB14" s="45">
        <v>0</v>
      </c>
      <c r="HC14" s="45">
        <v>0</v>
      </c>
      <c r="HD14" s="45">
        <v>0</v>
      </c>
      <c r="HE14" s="45">
        <v>1</v>
      </c>
      <c r="HF14" s="45">
        <v>1</v>
      </c>
      <c r="HG14" s="45">
        <v>1</v>
      </c>
      <c r="HH14" s="45">
        <v>0</v>
      </c>
      <c r="HI14" s="45">
        <v>0</v>
      </c>
      <c r="HJ14" s="45">
        <v>0</v>
      </c>
      <c r="HK14" s="45">
        <v>0</v>
      </c>
      <c r="HL14" s="45">
        <v>0</v>
      </c>
      <c r="HM14" s="45">
        <v>0</v>
      </c>
      <c r="HN14" s="45">
        <v>0</v>
      </c>
      <c r="HO14" s="45">
        <v>0</v>
      </c>
      <c r="HP14" s="45">
        <v>0</v>
      </c>
    </row>
    <row r="15" spans="2:224" x14ac:dyDescent="0.25">
      <c r="B15" s="45" t="s">
        <v>4339</v>
      </c>
      <c r="C15" s="46">
        <f>SUMPRODUCT(('Avantages perçus'!$A$2:$A$30001=B15)*('Avantages perçus'!$F$2:$F$30001))</f>
        <v>1628</v>
      </c>
      <c r="D15" s="47">
        <f>COUNTIFS('Avantages perçus'!$A$2:$A$30001,B15,'Avantages perçus'!$F$2:$F$30001,"&gt;0")</f>
        <v>12</v>
      </c>
      <c r="E15" s="47">
        <f>COUNTIFS('Conventions signées'!$A$2:$A$15002,B15,'Conventions signées'!$A$2:$A$15002,"*")</f>
        <v>8</v>
      </c>
      <c r="F15" s="46">
        <f>Rémunérations!E192+'Conventions signées'!G616</f>
        <v>0</v>
      </c>
      <c r="G15" s="46">
        <v>0</v>
      </c>
      <c r="H15" s="46">
        <v>820</v>
      </c>
      <c r="I15" s="46">
        <v>378</v>
      </c>
      <c r="J15" s="46">
        <v>0</v>
      </c>
      <c r="K15" s="46">
        <v>0</v>
      </c>
      <c r="L15" s="46">
        <v>0</v>
      </c>
      <c r="M15" s="46">
        <v>430</v>
      </c>
      <c r="N15" s="46">
        <v>0</v>
      </c>
      <c r="O15" s="47">
        <v>2</v>
      </c>
      <c r="P15" s="47">
        <v>0</v>
      </c>
      <c r="Q15" s="47">
        <v>3</v>
      </c>
      <c r="R15" s="47">
        <v>0</v>
      </c>
      <c r="S15" s="47">
        <v>0</v>
      </c>
      <c r="T15" s="47">
        <v>1</v>
      </c>
      <c r="U15" s="47">
        <v>0</v>
      </c>
      <c r="V15" s="47">
        <v>1</v>
      </c>
      <c r="W15" s="47">
        <v>0</v>
      </c>
      <c r="X15" s="47">
        <v>0</v>
      </c>
      <c r="Y15" s="47">
        <v>1</v>
      </c>
      <c r="Z15" s="46">
        <v>0</v>
      </c>
      <c r="AA15" s="46">
        <v>0</v>
      </c>
      <c r="AB15" s="46">
        <v>0</v>
      </c>
      <c r="AC15" s="46">
        <v>0</v>
      </c>
      <c r="AD15" s="46">
        <v>0</v>
      </c>
      <c r="AE15" s="46">
        <v>0</v>
      </c>
      <c r="AF15" s="46">
        <v>0</v>
      </c>
      <c r="AG15" s="46">
        <v>0</v>
      </c>
      <c r="AH15" s="46">
        <v>0</v>
      </c>
      <c r="AI15" s="46">
        <v>0</v>
      </c>
      <c r="AJ15" s="46">
        <v>0</v>
      </c>
      <c r="AK15" s="46">
        <v>0</v>
      </c>
      <c r="AL15" s="46">
        <v>0</v>
      </c>
      <c r="AM15" s="46">
        <v>0</v>
      </c>
      <c r="AN15" s="46">
        <v>0</v>
      </c>
      <c r="AO15" s="46">
        <v>0</v>
      </c>
      <c r="AP15" s="46">
        <v>0</v>
      </c>
      <c r="AQ15" s="46">
        <v>0</v>
      </c>
      <c r="AR15" s="46">
        <v>0</v>
      </c>
      <c r="AS15" s="46">
        <v>0</v>
      </c>
      <c r="AT15" s="46">
        <v>0</v>
      </c>
      <c r="AU15" s="46">
        <v>0</v>
      </c>
      <c r="AV15" s="46">
        <v>0</v>
      </c>
      <c r="AW15" s="46">
        <v>820</v>
      </c>
      <c r="AX15" s="46">
        <v>562</v>
      </c>
      <c r="AY15" s="46">
        <v>0</v>
      </c>
      <c r="AZ15" s="46">
        <v>0</v>
      </c>
      <c r="BA15" s="46">
        <v>0</v>
      </c>
      <c r="BB15" s="46">
        <v>0</v>
      </c>
      <c r="BC15" s="46">
        <v>0</v>
      </c>
      <c r="BD15" s="46">
        <v>0</v>
      </c>
      <c r="BE15" s="46">
        <v>0</v>
      </c>
      <c r="BF15" s="46">
        <v>0</v>
      </c>
      <c r="BG15" s="46">
        <v>0</v>
      </c>
      <c r="BH15" s="46">
        <v>51</v>
      </c>
      <c r="BI15" s="46">
        <v>0</v>
      </c>
      <c r="BJ15" s="46">
        <v>0</v>
      </c>
      <c r="BK15" s="46">
        <v>0</v>
      </c>
      <c r="BL15" s="46">
        <v>0</v>
      </c>
      <c r="BM15" s="46">
        <v>0</v>
      </c>
      <c r="BN15" s="46">
        <v>0</v>
      </c>
      <c r="BO15" s="46">
        <v>0</v>
      </c>
      <c r="BP15" s="46">
        <v>0</v>
      </c>
      <c r="BQ15" s="46">
        <v>0</v>
      </c>
      <c r="BR15" s="46">
        <v>38</v>
      </c>
      <c r="BS15" s="46">
        <v>0</v>
      </c>
      <c r="BT15" s="46">
        <v>0</v>
      </c>
      <c r="BU15" s="46">
        <v>0</v>
      </c>
      <c r="BV15" s="46">
        <v>76</v>
      </c>
      <c r="BW15" s="46">
        <v>0</v>
      </c>
      <c r="BX15" s="46">
        <v>0</v>
      </c>
      <c r="BY15" s="46">
        <v>0</v>
      </c>
      <c r="BZ15" s="46">
        <v>0</v>
      </c>
      <c r="CA15" s="46">
        <v>51</v>
      </c>
      <c r="CB15" s="46">
        <v>0</v>
      </c>
      <c r="CC15" s="46">
        <v>0</v>
      </c>
      <c r="CD15" s="46">
        <v>0</v>
      </c>
      <c r="CE15" s="46">
        <v>30</v>
      </c>
      <c r="CF15" s="46">
        <v>0</v>
      </c>
      <c r="CG15" s="46">
        <v>0</v>
      </c>
      <c r="CH15" s="46">
        <v>0</v>
      </c>
      <c r="CI15" s="46">
        <v>0</v>
      </c>
      <c r="CJ15" s="46">
        <v>0</v>
      </c>
      <c r="CK15" s="46">
        <v>0</v>
      </c>
      <c r="CL15" s="46">
        <v>0</v>
      </c>
      <c r="CM15" s="46">
        <v>0</v>
      </c>
      <c r="CN15" s="46">
        <v>0</v>
      </c>
      <c r="CO15" s="46">
        <v>0</v>
      </c>
      <c r="CP15" s="46">
        <v>0</v>
      </c>
      <c r="CQ15" s="45">
        <v>0</v>
      </c>
      <c r="CR15" s="45">
        <v>0</v>
      </c>
      <c r="CS15" s="45">
        <v>0</v>
      </c>
      <c r="CT15" s="45">
        <v>0</v>
      </c>
      <c r="CU15" s="45">
        <v>0</v>
      </c>
      <c r="CV15" s="45">
        <v>0</v>
      </c>
      <c r="CW15" s="45">
        <v>0</v>
      </c>
      <c r="CX15" s="45">
        <v>0</v>
      </c>
      <c r="CY15" s="45">
        <v>0</v>
      </c>
      <c r="CZ15" s="45">
        <v>0</v>
      </c>
      <c r="DA15" s="45">
        <v>0</v>
      </c>
      <c r="DB15" s="45">
        <v>0</v>
      </c>
      <c r="DC15" s="45">
        <v>0</v>
      </c>
      <c r="DD15" s="45">
        <v>0</v>
      </c>
      <c r="DE15" s="45">
        <v>0</v>
      </c>
      <c r="DF15" s="45">
        <v>0</v>
      </c>
      <c r="DG15" s="45">
        <v>0</v>
      </c>
      <c r="DH15" s="45">
        <v>0</v>
      </c>
      <c r="DI15" s="45">
        <v>0</v>
      </c>
      <c r="DJ15" s="45">
        <v>0</v>
      </c>
      <c r="DK15" s="45">
        <v>0</v>
      </c>
      <c r="DL15" s="45">
        <v>0</v>
      </c>
      <c r="DM15" s="45">
        <v>0</v>
      </c>
      <c r="DN15" s="45">
        <v>1</v>
      </c>
      <c r="DO15" s="45">
        <v>0</v>
      </c>
      <c r="DP15" s="45">
        <v>0</v>
      </c>
      <c r="DQ15" s="45">
        <v>0</v>
      </c>
      <c r="DR15" s="45">
        <v>4</v>
      </c>
      <c r="DS15" s="45">
        <v>0</v>
      </c>
      <c r="DT15" s="45">
        <v>0</v>
      </c>
      <c r="DU15" s="45">
        <v>2</v>
      </c>
      <c r="DV15" s="45">
        <v>0</v>
      </c>
      <c r="DW15" s="45">
        <v>0</v>
      </c>
      <c r="DX15" s="45">
        <v>0</v>
      </c>
      <c r="DY15" s="45">
        <v>0</v>
      </c>
      <c r="DZ15" s="45">
        <v>0</v>
      </c>
      <c r="EA15" s="45">
        <v>0</v>
      </c>
      <c r="EB15" s="45">
        <v>0</v>
      </c>
      <c r="EC15" s="45">
        <v>2</v>
      </c>
      <c r="ED15" s="45">
        <v>0</v>
      </c>
      <c r="EE15" s="45">
        <v>0</v>
      </c>
      <c r="EF15" s="45">
        <v>0</v>
      </c>
      <c r="EG15" s="45">
        <v>0</v>
      </c>
      <c r="EH15" s="45">
        <v>0</v>
      </c>
      <c r="EI15" s="45">
        <v>0</v>
      </c>
      <c r="EJ15" s="45">
        <v>0</v>
      </c>
      <c r="EK15" s="45">
        <v>0</v>
      </c>
      <c r="EL15" s="45">
        <v>0</v>
      </c>
      <c r="EM15" s="45">
        <v>0</v>
      </c>
      <c r="EN15" s="45">
        <v>0</v>
      </c>
      <c r="EO15" s="45">
        <v>0</v>
      </c>
      <c r="EP15" s="45">
        <v>0</v>
      </c>
      <c r="EQ15" s="45">
        <v>0</v>
      </c>
      <c r="ER15" s="45">
        <v>0</v>
      </c>
      <c r="ES15" s="45">
        <v>0</v>
      </c>
      <c r="ET15" s="45">
        <v>0</v>
      </c>
      <c r="EU15" s="45">
        <v>1</v>
      </c>
      <c r="EV15" s="45">
        <v>1</v>
      </c>
      <c r="EW15" s="45">
        <v>1</v>
      </c>
      <c r="EX15" s="45">
        <v>0</v>
      </c>
      <c r="EY15" s="45">
        <v>0</v>
      </c>
      <c r="EZ15" s="45">
        <v>0</v>
      </c>
      <c r="FA15" s="45">
        <v>0</v>
      </c>
      <c r="FB15" s="45">
        <v>0</v>
      </c>
      <c r="FC15" s="45">
        <v>0</v>
      </c>
      <c r="FD15" s="45">
        <v>0</v>
      </c>
      <c r="FE15" s="45">
        <v>0</v>
      </c>
      <c r="FF15" s="45">
        <v>0</v>
      </c>
      <c r="FG15" s="45">
        <v>0</v>
      </c>
      <c r="FH15" s="45">
        <v>0</v>
      </c>
      <c r="FI15" s="45">
        <v>0</v>
      </c>
      <c r="FJ15" s="45">
        <v>0</v>
      </c>
      <c r="FK15" s="45">
        <v>0</v>
      </c>
      <c r="FL15" s="45">
        <v>0</v>
      </c>
      <c r="FM15" s="45">
        <v>0</v>
      </c>
      <c r="FN15" s="45">
        <v>0</v>
      </c>
      <c r="FO15" s="45">
        <v>0</v>
      </c>
      <c r="FP15" s="45">
        <v>0</v>
      </c>
      <c r="FQ15" s="45">
        <v>0</v>
      </c>
      <c r="FR15" s="45">
        <v>0</v>
      </c>
      <c r="FS15" s="45">
        <v>1</v>
      </c>
      <c r="FT15" s="45">
        <v>0</v>
      </c>
      <c r="FU15" s="45">
        <v>0</v>
      </c>
      <c r="FV15" s="45">
        <v>0</v>
      </c>
      <c r="FW15" s="45">
        <v>0</v>
      </c>
      <c r="FX15" s="45">
        <v>0</v>
      </c>
      <c r="FY15" s="45">
        <v>0</v>
      </c>
      <c r="FZ15" s="45">
        <v>0</v>
      </c>
      <c r="GA15" s="45">
        <v>0</v>
      </c>
      <c r="GB15" s="45">
        <v>0</v>
      </c>
      <c r="GC15" s="45">
        <v>2</v>
      </c>
      <c r="GD15" s="45">
        <v>0</v>
      </c>
      <c r="GE15" s="45">
        <v>0</v>
      </c>
      <c r="GF15" s="45">
        <v>0</v>
      </c>
      <c r="GG15" s="45">
        <v>0</v>
      </c>
      <c r="GH15" s="45">
        <v>0</v>
      </c>
      <c r="GI15" s="45">
        <v>0</v>
      </c>
      <c r="GJ15" s="45">
        <v>0</v>
      </c>
      <c r="GK15" s="45">
        <v>0</v>
      </c>
      <c r="GL15" s="45">
        <v>0</v>
      </c>
      <c r="GM15" s="45">
        <v>0</v>
      </c>
      <c r="GN15" s="45">
        <v>0</v>
      </c>
      <c r="GO15" s="45">
        <v>0</v>
      </c>
      <c r="GP15" s="45">
        <v>0</v>
      </c>
      <c r="GQ15" s="45">
        <v>2</v>
      </c>
      <c r="GR15" s="45">
        <v>0</v>
      </c>
      <c r="GS15" s="45">
        <v>0</v>
      </c>
      <c r="GT15" s="45">
        <v>0</v>
      </c>
      <c r="GU15" s="45">
        <v>0</v>
      </c>
      <c r="GV15" s="45">
        <v>0</v>
      </c>
      <c r="GW15" s="45">
        <v>0</v>
      </c>
      <c r="GX15" s="45">
        <v>0</v>
      </c>
      <c r="GY15" s="45">
        <v>0</v>
      </c>
      <c r="GZ15" s="45">
        <v>0</v>
      </c>
      <c r="HA15" s="45">
        <v>0</v>
      </c>
      <c r="HB15" s="45">
        <v>0</v>
      </c>
      <c r="HC15" s="45">
        <v>0</v>
      </c>
      <c r="HD15" s="45">
        <v>0</v>
      </c>
      <c r="HE15" s="45">
        <v>0</v>
      </c>
      <c r="HF15" s="45">
        <v>0</v>
      </c>
      <c r="HG15" s="45">
        <v>0</v>
      </c>
      <c r="HH15" s="45">
        <v>1</v>
      </c>
      <c r="HI15" s="45">
        <v>1</v>
      </c>
      <c r="HJ15" s="45">
        <v>1</v>
      </c>
      <c r="HK15" s="45">
        <v>0</v>
      </c>
      <c r="HL15" s="45">
        <v>0</v>
      </c>
      <c r="HM15" s="45">
        <v>0</v>
      </c>
      <c r="HN15" s="45">
        <v>0</v>
      </c>
      <c r="HO15" s="45">
        <v>0</v>
      </c>
      <c r="HP15" s="45">
        <v>0</v>
      </c>
    </row>
    <row r="16" spans="2:224" x14ac:dyDescent="0.25">
      <c r="B16" s="45" t="s">
        <v>4340</v>
      </c>
      <c r="C16" s="46">
        <f>SUMPRODUCT(('Avantages perçus'!$A$2:$A$30001=B16)*('Avantages perçus'!$F$2:$F$30001))</f>
        <v>45</v>
      </c>
      <c r="D16" s="47">
        <f>COUNTIFS('Avantages perçus'!$A$2:$A$30001,B16,'Avantages perçus'!$F$2:$F$30001,"&gt;0")</f>
        <v>2</v>
      </c>
      <c r="E16" s="47">
        <f>COUNTIFS('Conventions signées'!$A$2:$A$15002,B16,'Conventions signées'!$A$2:$A$15002,"*")</f>
        <v>2</v>
      </c>
      <c r="F16" s="46">
        <f>Rémunérations!E193+'Conventions signées'!G617</f>
        <v>0</v>
      </c>
      <c r="G16" s="46">
        <v>0</v>
      </c>
      <c r="H16" s="46">
        <v>0</v>
      </c>
      <c r="I16" s="46">
        <v>45</v>
      </c>
      <c r="J16" s="46">
        <v>0</v>
      </c>
      <c r="K16" s="46">
        <v>0</v>
      </c>
      <c r="L16" s="46">
        <v>0</v>
      </c>
      <c r="M16" s="46">
        <v>0</v>
      </c>
      <c r="N16" s="46">
        <v>0</v>
      </c>
      <c r="O16" s="47">
        <v>1</v>
      </c>
      <c r="P16" s="47">
        <v>0</v>
      </c>
      <c r="Q16" s="47">
        <v>1</v>
      </c>
      <c r="R16" s="47">
        <v>0</v>
      </c>
      <c r="S16" s="47">
        <v>0</v>
      </c>
      <c r="T16" s="47">
        <v>0</v>
      </c>
      <c r="U16" s="47">
        <v>0</v>
      </c>
      <c r="V16" s="47">
        <v>0</v>
      </c>
      <c r="W16" s="47">
        <v>0</v>
      </c>
      <c r="X16" s="47">
        <v>0</v>
      </c>
      <c r="Y16" s="47">
        <v>0</v>
      </c>
      <c r="Z16" s="46">
        <v>0</v>
      </c>
      <c r="AA16" s="46">
        <v>0</v>
      </c>
      <c r="AB16" s="46">
        <v>0</v>
      </c>
      <c r="AC16" s="46">
        <v>0</v>
      </c>
      <c r="AD16" s="46">
        <v>0</v>
      </c>
      <c r="AE16" s="46">
        <v>0</v>
      </c>
      <c r="AF16" s="46">
        <v>0</v>
      </c>
      <c r="AG16" s="46">
        <v>10</v>
      </c>
      <c r="AH16" s="46">
        <v>0</v>
      </c>
      <c r="AI16" s="46">
        <v>0</v>
      </c>
      <c r="AJ16" s="46">
        <v>0</v>
      </c>
      <c r="AK16" s="46">
        <v>0</v>
      </c>
      <c r="AL16" s="46">
        <v>0</v>
      </c>
      <c r="AM16" s="46">
        <v>0</v>
      </c>
      <c r="AN16" s="46">
        <v>0</v>
      </c>
      <c r="AO16" s="46">
        <v>0</v>
      </c>
      <c r="AP16" s="46">
        <v>0</v>
      </c>
      <c r="AQ16" s="46">
        <v>0</v>
      </c>
      <c r="AR16" s="46">
        <v>35</v>
      </c>
      <c r="AS16" s="46">
        <v>0</v>
      </c>
      <c r="AT16" s="46">
        <v>0</v>
      </c>
      <c r="AU16" s="46">
        <v>0</v>
      </c>
      <c r="AV16" s="46">
        <v>0</v>
      </c>
      <c r="AW16" s="46">
        <v>0</v>
      </c>
      <c r="AX16" s="46">
        <v>0</v>
      </c>
      <c r="AY16" s="46">
        <v>0</v>
      </c>
      <c r="AZ16" s="46">
        <v>0</v>
      </c>
      <c r="BA16" s="46">
        <v>0</v>
      </c>
      <c r="BB16" s="46">
        <v>0</v>
      </c>
      <c r="BC16" s="46">
        <v>0</v>
      </c>
      <c r="BD16" s="46">
        <v>0</v>
      </c>
      <c r="BE16" s="46">
        <v>0</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0</v>
      </c>
      <c r="CG16" s="46">
        <v>0</v>
      </c>
      <c r="CH16" s="46">
        <v>0</v>
      </c>
      <c r="CI16" s="46">
        <v>0</v>
      </c>
      <c r="CJ16" s="46">
        <v>0</v>
      </c>
      <c r="CK16" s="46">
        <v>0</v>
      </c>
      <c r="CL16" s="46">
        <v>0</v>
      </c>
      <c r="CM16" s="46">
        <v>0</v>
      </c>
      <c r="CN16" s="46">
        <v>0</v>
      </c>
      <c r="CO16" s="46">
        <v>0</v>
      </c>
      <c r="CP16" s="46">
        <v>0</v>
      </c>
      <c r="CQ16" s="45">
        <v>0</v>
      </c>
      <c r="CR16" s="45">
        <v>0</v>
      </c>
      <c r="CS16" s="45">
        <v>0</v>
      </c>
      <c r="CT16" s="45">
        <v>0</v>
      </c>
      <c r="CU16" s="45">
        <v>0</v>
      </c>
      <c r="CV16" s="45">
        <v>1</v>
      </c>
      <c r="CW16" s="45">
        <v>0</v>
      </c>
      <c r="CX16" s="45">
        <v>0</v>
      </c>
      <c r="CY16" s="45">
        <v>0</v>
      </c>
      <c r="CZ16" s="45">
        <v>0</v>
      </c>
      <c r="DA16" s="45">
        <v>0</v>
      </c>
      <c r="DB16" s="45">
        <v>0</v>
      </c>
      <c r="DC16" s="45">
        <v>1</v>
      </c>
      <c r="DD16" s="45">
        <v>0</v>
      </c>
      <c r="DE16" s="45">
        <v>0</v>
      </c>
      <c r="DF16" s="45">
        <v>0</v>
      </c>
      <c r="DG16" s="45">
        <v>0</v>
      </c>
      <c r="DH16" s="45">
        <v>0</v>
      </c>
      <c r="DI16" s="45">
        <v>0</v>
      </c>
      <c r="DJ16" s="45">
        <v>0</v>
      </c>
      <c r="DK16" s="45">
        <v>0</v>
      </c>
      <c r="DL16" s="45">
        <v>0</v>
      </c>
      <c r="DM16" s="45">
        <v>0</v>
      </c>
      <c r="DN16" s="45">
        <v>0</v>
      </c>
      <c r="DO16" s="45">
        <v>0</v>
      </c>
      <c r="DP16" s="45">
        <v>0</v>
      </c>
      <c r="DQ16" s="45">
        <v>0</v>
      </c>
      <c r="DR16" s="45">
        <v>0</v>
      </c>
      <c r="DS16" s="45">
        <v>0</v>
      </c>
      <c r="DT16" s="45">
        <v>0</v>
      </c>
      <c r="DU16" s="45">
        <v>0</v>
      </c>
      <c r="DV16" s="45">
        <v>0</v>
      </c>
      <c r="DW16" s="45">
        <v>0</v>
      </c>
      <c r="DX16" s="45">
        <v>0</v>
      </c>
      <c r="DY16" s="45">
        <v>0</v>
      </c>
      <c r="DZ16" s="45">
        <v>0</v>
      </c>
      <c r="EA16" s="45">
        <v>0</v>
      </c>
      <c r="EB16" s="45">
        <v>0</v>
      </c>
      <c r="EC16" s="45">
        <v>0</v>
      </c>
      <c r="ED16" s="45">
        <v>0</v>
      </c>
      <c r="EE16" s="45">
        <v>0</v>
      </c>
      <c r="EF16" s="45">
        <v>0</v>
      </c>
      <c r="EG16" s="45">
        <v>0</v>
      </c>
      <c r="EH16" s="45">
        <v>0</v>
      </c>
      <c r="EI16" s="45">
        <v>0</v>
      </c>
      <c r="EJ16" s="45">
        <v>0</v>
      </c>
      <c r="EK16" s="45">
        <v>0</v>
      </c>
      <c r="EL16" s="45">
        <v>0</v>
      </c>
      <c r="EM16" s="45">
        <v>0</v>
      </c>
      <c r="EN16" s="45">
        <v>0</v>
      </c>
      <c r="EO16" s="45">
        <v>0</v>
      </c>
      <c r="EP16" s="45">
        <v>0</v>
      </c>
      <c r="EQ16" s="45">
        <v>0</v>
      </c>
      <c r="ER16" s="45">
        <v>0</v>
      </c>
      <c r="ES16" s="45">
        <v>0</v>
      </c>
      <c r="ET16" s="45">
        <v>0</v>
      </c>
      <c r="EU16" s="45">
        <v>0</v>
      </c>
      <c r="EV16" s="45">
        <v>0</v>
      </c>
      <c r="EW16" s="45">
        <v>0</v>
      </c>
      <c r="EX16" s="45">
        <v>0</v>
      </c>
      <c r="EY16" s="45">
        <v>0</v>
      </c>
      <c r="EZ16" s="45">
        <v>0</v>
      </c>
      <c r="FA16" s="45">
        <v>0</v>
      </c>
      <c r="FB16" s="45">
        <v>0</v>
      </c>
      <c r="FC16" s="45">
        <v>0</v>
      </c>
      <c r="FD16" s="45">
        <v>0</v>
      </c>
      <c r="FE16" s="45">
        <v>0</v>
      </c>
      <c r="FF16" s="45">
        <v>0</v>
      </c>
      <c r="FG16" s="45">
        <v>0</v>
      </c>
      <c r="FH16" s="45">
        <v>0</v>
      </c>
      <c r="FI16" s="45">
        <v>0</v>
      </c>
      <c r="FJ16" s="45">
        <v>0</v>
      </c>
      <c r="FK16" s="45">
        <v>0</v>
      </c>
      <c r="FL16" s="45">
        <v>1</v>
      </c>
      <c r="FM16" s="45">
        <v>0</v>
      </c>
      <c r="FN16" s="45">
        <v>0</v>
      </c>
      <c r="FO16" s="45">
        <v>0</v>
      </c>
      <c r="FP16" s="45">
        <v>0</v>
      </c>
      <c r="FQ16" s="45">
        <v>0</v>
      </c>
      <c r="FR16" s="45">
        <v>0</v>
      </c>
      <c r="FS16" s="45">
        <v>0</v>
      </c>
      <c r="FT16" s="45">
        <v>0</v>
      </c>
      <c r="FU16" s="45">
        <v>0</v>
      </c>
      <c r="FV16" s="45">
        <v>0</v>
      </c>
      <c r="FW16" s="45">
        <v>0</v>
      </c>
      <c r="FX16" s="45">
        <v>0</v>
      </c>
      <c r="FY16" s="45">
        <v>0</v>
      </c>
      <c r="FZ16" s="45">
        <v>0</v>
      </c>
      <c r="GA16" s="45">
        <v>0</v>
      </c>
      <c r="GB16" s="45">
        <v>0</v>
      </c>
      <c r="GC16" s="45">
        <v>0</v>
      </c>
      <c r="GD16" s="45">
        <v>0</v>
      </c>
      <c r="GE16" s="45">
        <v>0</v>
      </c>
      <c r="GF16" s="45">
        <v>0</v>
      </c>
      <c r="GG16" s="45">
        <v>0</v>
      </c>
      <c r="GH16" s="45">
        <v>0</v>
      </c>
      <c r="GI16" s="45">
        <v>0</v>
      </c>
      <c r="GJ16" s="45">
        <v>0</v>
      </c>
      <c r="GK16" s="45">
        <v>0</v>
      </c>
      <c r="GL16" s="45">
        <v>0</v>
      </c>
      <c r="GM16" s="45">
        <v>0</v>
      </c>
      <c r="GN16" s="45">
        <v>0</v>
      </c>
      <c r="GO16" s="45">
        <v>1</v>
      </c>
      <c r="GP16" s="45">
        <v>0</v>
      </c>
      <c r="GQ16" s="45">
        <v>0</v>
      </c>
      <c r="GR16" s="45">
        <v>0</v>
      </c>
      <c r="GS16" s="45">
        <v>0</v>
      </c>
      <c r="GT16" s="45">
        <v>0</v>
      </c>
      <c r="GU16" s="45">
        <v>0</v>
      </c>
      <c r="GV16" s="45">
        <v>0</v>
      </c>
      <c r="GW16" s="45">
        <v>0</v>
      </c>
      <c r="GX16" s="45">
        <v>0</v>
      </c>
      <c r="GY16" s="45">
        <v>0</v>
      </c>
      <c r="GZ16" s="45">
        <v>0</v>
      </c>
      <c r="HA16" s="45">
        <v>0</v>
      </c>
      <c r="HB16" s="45">
        <v>0</v>
      </c>
      <c r="HC16" s="45">
        <v>0</v>
      </c>
      <c r="HD16" s="45">
        <v>0</v>
      </c>
      <c r="HE16" s="45">
        <v>0</v>
      </c>
      <c r="HF16" s="45">
        <v>0</v>
      </c>
      <c r="HG16" s="45">
        <v>0</v>
      </c>
      <c r="HH16" s="45">
        <v>0</v>
      </c>
      <c r="HI16" s="45">
        <v>0</v>
      </c>
      <c r="HJ16" s="45">
        <v>0</v>
      </c>
      <c r="HK16" s="45">
        <v>0</v>
      </c>
      <c r="HL16" s="45">
        <v>0</v>
      </c>
      <c r="HM16" s="45">
        <v>0</v>
      </c>
      <c r="HN16" s="45">
        <v>0</v>
      </c>
      <c r="HO16" s="45">
        <v>0</v>
      </c>
      <c r="HP16" s="45">
        <v>0</v>
      </c>
    </row>
    <row r="17" spans="2:224" x14ac:dyDescent="0.25">
      <c r="B17" s="45" t="s">
        <v>4341</v>
      </c>
      <c r="C17" s="46">
        <f>SUMPRODUCT(('Avantages perçus'!$A$2:$A$30001=B17)*('Avantages perçus'!$F$2:$F$30001))</f>
        <v>59822</v>
      </c>
      <c r="D17" s="47">
        <f>COUNTIFS('Avantages perçus'!$A$2:$A$30001,B17,'Avantages perçus'!$F$2:$F$30001,"&gt;0")</f>
        <v>233</v>
      </c>
      <c r="E17" s="47">
        <f>COUNTIFS('Conventions signées'!$A$2:$A$15002,B17,'Conventions signées'!$A$2:$A$15002,"*")</f>
        <v>105</v>
      </c>
      <c r="F17" s="46">
        <f>Rémunérations!E194+'Conventions signées'!G618</f>
        <v>56436</v>
      </c>
      <c r="G17" s="46">
        <v>28990</v>
      </c>
      <c r="H17" s="46">
        <v>11894</v>
      </c>
      <c r="I17" s="46">
        <v>6156</v>
      </c>
      <c r="J17" s="46">
        <v>1699</v>
      </c>
      <c r="K17" s="46">
        <v>4555</v>
      </c>
      <c r="L17" s="46">
        <v>0</v>
      </c>
      <c r="M17" s="46">
        <v>92</v>
      </c>
      <c r="N17" s="46">
        <v>6436</v>
      </c>
      <c r="O17" s="47">
        <v>26</v>
      </c>
      <c r="P17" s="47">
        <v>10</v>
      </c>
      <c r="Q17" s="47">
        <v>21</v>
      </c>
      <c r="R17" s="47">
        <v>10</v>
      </c>
      <c r="S17" s="47">
        <v>13</v>
      </c>
      <c r="T17" s="47">
        <v>11</v>
      </c>
      <c r="U17" s="47">
        <v>1</v>
      </c>
      <c r="V17" s="47">
        <v>6</v>
      </c>
      <c r="W17" s="47">
        <v>0</v>
      </c>
      <c r="X17" s="47">
        <v>0</v>
      </c>
      <c r="Y17" s="47">
        <v>7</v>
      </c>
      <c r="Z17" s="46">
        <v>171</v>
      </c>
      <c r="AA17" s="46">
        <v>957</v>
      </c>
      <c r="AB17" s="46">
        <v>0</v>
      </c>
      <c r="AC17" s="46">
        <v>0</v>
      </c>
      <c r="AD17" s="46">
        <v>22768</v>
      </c>
      <c r="AE17" s="46">
        <v>0</v>
      </c>
      <c r="AF17" s="46">
        <v>2012</v>
      </c>
      <c r="AG17" s="46">
        <v>1920</v>
      </c>
      <c r="AH17" s="46">
        <v>16058</v>
      </c>
      <c r="AI17" s="46">
        <v>9625</v>
      </c>
      <c r="AJ17" s="46">
        <v>0</v>
      </c>
      <c r="AK17" s="46">
        <v>1331</v>
      </c>
      <c r="AL17" s="46">
        <v>0</v>
      </c>
      <c r="AM17" s="46">
        <v>1171</v>
      </c>
      <c r="AN17" s="46">
        <v>31</v>
      </c>
      <c r="AO17" s="46">
        <v>0</v>
      </c>
      <c r="AP17" s="46">
        <v>0</v>
      </c>
      <c r="AQ17" s="46">
        <v>0</v>
      </c>
      <c r="AR17" s="46">
        <v>0</v>
      </c>
      <c r="AS17" s="46">
        <v>0</v>
      </c>
      <c r="AT17" s="46">
        <v>0</v>
      </c>
      <c r="AU17" s="46">
        <v>2227</v>
      </c>
      <c r="AV17" s="46">
        <v>0</v>
      </c>
      <c r="AW17" s="46">
        <v>0</v>
      </c>
      <c r="AX17" s="46">
        <v>0</v>
      </c>
      <c r="AY17" s="46">
        <v>83</v>
      </c>
      <c r="AZ17" s="46">
        <v>0</v>
      </c>
      <c r="BA17" s="46">
        <v>310</v>
      </c>
      <c r="BB17" s="46">
        <v>320</v>
      </c>
      <c r="BC17" s="46">
        <v>0</v>
      </c>
      <c r="BD17" s="46">
        <v>0</v>
      </c>
      <c r="BE17" s="46">
        <v>277</v>
      </c>
      <c r="BF17" s="46">
        <v>273</v>
      </c>
      <c r="BG17" s="46">
        <v>0</v>
      </c>
      <c r="BH17" s="46">
        <v>46</v>
      </c>
      <c r="BI17" s="46">
        <v>0</v>
      </c>
      <c r="BJ17" s="46">
        <v>0</v>
      </c>
      <c r="BK17" s="46">
        <v>0</v>
      </c>
      <c r="BL17" s="46">
        <v>0</v>
      </c>
      <c r="BM17" s="46">
        <v>0</v>
      </c>
      <c r="BN17" s="46">
        <v>142</v>
      </c>
      <c r="BO17" s="46">
        <v>0</v>
      </c>
      <c r="BP17" s="46">
        <v>0</v>
      </c>
      <c r="BQ17" s="46">
        <v>0</v>
      </c>
      <c r="BR17" s="46">
        <v>0</v>
      </c>
      <c r="BS17" s="46">
        <v>0</v>
      </c>
      <c r="BT17" s="46">
        <v>0</v>
      </c>
      <c r="BU17" s="46">
        <v>68</v>
      </c>
      <c r="BV17" s="46">
        <v>0</v>
      </c>
      <c r="BW17" s="46">
        <v>0</v>
      </c>
      <c r="BX17" s="46">
        <v>0</v>
      </c>
      <c r="BY17" s="46">
        <v>0</v>
      </c>
      <c r="BZ17" s="46">
        <v>0</v>
      </c>
      <c r="CA17" s="46">
        <v>0</v>
      </c>
      <c r="CB17" s="46">
        <v>0</v>
      </c>
      <c r="CC17" s="46">
        <v>0</v>
      </c>
      <c r="CD17" s="46">
        <v>0</v>
      </c>
      <c r="CE17" s="46">
        <v>0</v>
      </c>
      <c r="CF17" s="46">
        <v>0</v>
      </c>
      <c r="CG17" s="46">
        <v>0</v>
      </c>
      <c r="CH17" s="46">
        <v>20</v>
      </c>
      <c r="CI17" s="46">
        <v>0</v>
      </c>
      <c r="CJ17" s="46">
        <v>0</v>
      </c>
      <c r="CK17" s="46">
        <v>0</v>
      </c>
      <c r="CL17" s="46">
        <v>0</v>
      </c>
      <c r="CM17" s="46">
        <v>0</v>
      </c>
      <c r="CN17" s="46">
        <v>0</v>
      </c>
      <c r="CO17" s="46">
        <v>12</v>
      </c>
      <c r="CP17" s="46">
        <v>0</v>
      </c>
      <c r="CQ17" s="45">
        <v>5</v>
      </c>
      <c r="CR17" s="45">
        <v>0</v>
      </c>
      <c r="CS17" s="45">
        <v>0</v>
      </c>
      <c r="CT17" s="45">
        <v>42</v>
      </c>
      <c r="CU17" s="45">
        <v>3</v>
      </c>
      <c r="CV17" s="45">
        <v>17</v>
      </c>
      <c r="CW17" s="45">
        <v>0</v>
      </c>
      <c r="CX17" s="45">
        <v>55</v>
      </c>
      <c r="CY17" s="45">
        <v>38</v>
      </c>
      <c r="CZ17" s="45">
        <v>17</v>
      </c>
      <c r="DA17" s="45">
        <v>8</v>
      </c>
      <c r="DB17" s="45">
        <v>3</v>
      </c>
      <c r="DC17" s="45">
        <v>0</v>
      </c>
      <c r="DD17" s="45">
        <v>3</v>
      </c>
      <c r="DE17" s="45">
        <v>19</v>
      </c>
      <c r="DF17" s="45">
        <v>1</v>
      </c>
      <c r="DG17" s="45">
        <v>0</v>
      </c>
      <c r="DH17" s="45">
        <v>0</v>
      </c>
      <c r="DI17" s="45">
        <v>0</v>
      </c>
      <c r="DJ17" s="45">
        <v>0</v>
      </c>
      <c r="DK17" s="45">
        <v>0</v>
      </c>
      <c r="DL17" s="45">
        <v>6</v>
      </c>
      <c r="DM17" s="45">
        <v>0</v>
      </c>
      <c r="DN17" s="45">
        <v>1</v>
      </c>
      <c r="DO17" s="45">
        <v>6</v>
      </c>
      <c r="DP17" s="45">
        <v>0</v>
      </c>
      <c r="DQ17" s="45">
        <v>0</v>
      </c>
      <c r="DR17" s="45">
        <v>0</v>
      </c>
      <c r="DS17" s="45">
        <v>2</v>
      </c>
      <c r="DT17" s="45">
        <v>0</v>
      </c>
      <c r="DU17" s="45">
        <v>0</v>
      </c>
      <c r="DV17" s="45">
        <v>3</v>
      </c>
      <c r="DW17" s="45">
        <v>0</v>
      </c>
      <c r="DX17" s="45">
        <v>0</v>
      </c>
      <c r="DY17" s="45">
        <v>0</v>
      </c>
      <c r="DZ17" s="45">
        <v>0</v>
      </c>
      <c r="EA17" s="45">
        <v>0</v>
      </c>
      <c r="EB17" s="45">
        <v>0</v>
      </c>
      <c r="EC17" s="45">
        <v>0</v>
      </c>
      <c r="ED17" s="45">
        <v>0</v>
      </c>
      <c r="EE17" s="45">
        <v>0</v>
      </c>
      <c r="EF17" s="45">
        <v>0</v>
      </c>
      <c r="EG17" s="45">
        <v>0</v>
      </c>
      <c r="EH17" s="45">
        <v>0</v>
      </c>
      <c r="EI17" s="45">
        <v>0</v>
      </c>
      <c r="EJ17" s="45">
        <v>0</v>
      </c>
      <c r="EK17" s="45">
        <v>0</v>
      </c>
      <c r="EL17" s="45">
        <v>0</v>
      </c>
      <c r="EM17" s="45">
        <v>0</v>
      </c>
      <c r="EN17" s="45">
        <v>0</v>
      </c>
      <c r="EO17" s="45">
        <v>0</v>
      </c>
      <c r="EP17" s="45">
        <v>0</v>
      </c>
      <c r="EQ17" s="45">
        <v>0</v>
      </c>
      <c r="ER17" s="45">
        <v>0</v>
      </c>
      <c r="ES17" s="45">
        <v>0</v>
      </c>
      <c r="ET17" s="45">
        <v>0</v>
      </c>
      <c r="EU17" s="45">
        <v>0</v>
      </c>
      <c r="EV17" s="45">
        <v>0</v>
      </c>
      <c r="EW17" s="45">
        <v>0</v>
      </c>
      <c r="EX17" s="45">
        <v>1</v>
      </c>
      <c r="EY17" s="45">
        <v>1</v>
      </c>
      <c r="EZ17" s="45">
        <v>1</v>
      </c>
      <c r="FA17" s="45">
        <v>1</v>
      </c>
      <c r="FB17" s="45">
        <v>0</v>
      </c>
      <c r="FC17" s="45">
        <v>0</v>
      </c>
      <c r="FD17" s="45">
        <v>0</v>
      </c>
      <c r="FE17" s="45">
        <v>0</v>
      </c>
      <c r="FF17" s="45">
        <v>0</v>
      </c>
      <c r="FG17" s="45">
        <v>0</v>
      </c>
      <c r="FH17" s="45">
        <v>3</v>
      </c>
      <c r="FI17" s="45">
        <v>0</v>
      </c>
      <c r="FJ17" s="45">
        <v>22</v>
      </c>
      <c r="FK17" s="45">
        <v>6</v>
      </c>
      <c r="FL17" s="45">
        <v>3</v>
      </c>
      <c r="FM17" s="45">
        <v>0</v>
      </c>
      <c r="FN17" s="45">
        <v>18</v>
      </c>
      <c r="FO17" s="45">
        <v>1</v>
      </c>
      <c r="FP17" s="45">
        <v>17</v>
      </c>
      <c r="FQ17" s="45">
        <v>7</v>
      </c>
      <c r="FR17" s="45">
        <v>5</v>
      </c>
      <c r="FS17" s="45">
        <v>2</v>
      </c>
      <c r="FT17" s="45">
        <v>0</v>
      </c>
      <c r="FU17" s="45">
        <v>10</v>
      </c>
      <c r="FV17" s="45">
        <v>0</v>
      </c>
      <c r="FW17" s="45">
        <v>0</v>
      </c>
      <c r="FX17" s="45">
        <v>0</v>
      </c>
      <c r="FY17" s="45">
        <v>0</v>
      </c>
      <c r="FZ17" s="45">
        <v>1</v>
      </c>
      <c r="GA17" s="45">
        <v>0</v>
      </c>
      <c r="GB17" s="45">
        <v>0</v>
      </c>
      <c r="GC17" s="45">
        <v>0</v>
      </c>
      <c r="GD17" s="45">
        <v>0</v>
      </c>
      <c r="GE17" s="45">
        <v>2</v>
      </c>
      <c r="GF17" s="45">
        <v>0</v>
      </c>
      <c r="GG17" s="45">
        <v>0</v>
      </c>
      <c r="GH17" s="45">
        <v>4</v>
      </c>
      <c r="GI17" s="45">
        <v>0</v>
      </c>
      <c r="GJ17" s="45">
        <v>0</v>
      </c>
      <c r="GK17" s="45">
        <v>0</v>
      </c>
      <c r="GL17" s="45">
        <v>0</v>
      </c>
      <c r="GM17" s="45">
        <v>0</v>
      </c>
      <c r="GN17" s="45">
        <v>0</v>
      </c>
      <c r="GO17" s="45">
        <v>0</v>
      </c>
      <c r="GP17" s="45">
        <v>0</v>
      </c>
      <c r="GQ17" s="45">
        <v>0</v>
      </c>
      <c r="GR17" s="45">
        <v>0</v>
      </c>
      <c r="GS17" s="45">
        <v>0</v>
      </c>
      <c r="GT17" s="45">
        <v>0</v>
      </c>
      <c r="GU17" s="45">
        <v>0</v>
      </c>
      <c r="GV17" s="45">
        <v>0</v>
      </c>
      <c r="GW17" s="45">
        <v>0</v>
      </c>
      <c r="GX17" s="45">
        <v>0</v>
      </c>
      <c r="GY17" s="45">
        <v>0</v>
      </c>
      <c r="GZ17" s="45">
        <v>0</v>
      </c>
      <c r="HA17" s="45">
        <v>0</v>
      </c>
      <c r="HB17" s="45">
        <v>0</v>
      </c>
      <c r="HC17" s="45">
        <v>0</v>
      </c>
      <c r="HD17" s="45">
        <v>0</v>
      </c>
      <c r="HE17" s="45">
        <v>0</v>
      </c>
      <c r="HF17" s="45">
        <v>0</v>
      </c>
      <c r="HG17" s="45">
        <v>0</v>
      </c>
      <c r="HH17" s="45">
        <v>0</v>
      </c>
      <c r="HI17" s="45">
        <v>0</v>
      </c>
      <c r="HJ17" s="45">
        <v>0</v>
      </c>
      <c r="HK17" s="45">
        <v>1</v>
      </c>
      <c r="HL17" s="45">
        <v>1</v>
      </c>
      <c r="HM17" s="45">
        <v>1</v>
      </c>
      <c r="HN17" s="45">
        <v>1</v>
      </c>
      <c r="HO17" s="45">
        <v>0</v>
      </c>
      <c r="HP17" s="45">
        <v>0</v>
      </c>
    </row>
    <row r="18" spans="2:224" x14ac:dyDescent="0.25">
      <c r="B18" s="45" t="s">
        <v>4342</v>
      </c>
      <c r="C18" s="46">
        <f>SUMPRODUCT(('Avantages perçus'!$A$2:$A$30001=B18)*('Avantages perçus'!$F$2:$F$30001))</f>
        <v>42</v>
      </c>
      <c r="D18" s="47">
        <f>COUNTIFS('Avantages perçus'!$A$2:$A$30001,B18,'Avantages perçus'!$F$2:$F$30001,"&gt;0")</f>
        <v>2</v>
      </c>
      <c r="E18" s="47">
        <f>COUNTIFS('Conventions signées'!$A$2:$A$15002,B18,'Conventions signées'!$A$2:$A$15002,"*")</f>
        <v>1</v>
      </c>
      <c r="F18" s="46">
        <f>Rémunérations!E195+'Conventions signées'!G619</f>
        <v>0</v>
      </c>
      <c r="G18" s="46">
        <v>0</v>
      </c>
      <c r="H18" s="46">
        <v>0</v>
      </c>
      <c r="I18" s="46">
        <v>42</v>
      </c>
      <c r="J18" s="46">
        <v>0</v>
      </c>
      <c r="K18" s="46">
        <v>0</v>
      </c>
      <c r="L18" s="46">
        <v>0</v>
      </c>
      <c r="M18" s="46">
        <v>0</v>
      </c>
      <c r="N18" s="46">
        <v>0</v>
      </c>
      <c r="O18" s="47">
        <v>1</v>
      </c>
      <c r="P18" s="47">
        <v>0</v>
      </c>
      <c r="Q18" s="47">
        <v>0</v>
      </c>
      <c r="R18" s="47">
        <v>0</v>
      </c>
      <c r="S18" s="47">
        <v>0</v>
      </c>
      <c r="T18" s="47">
        <v>0</v>
      </c>
      <c r="U18" s="47">
        <v>0</v>
      </c>
      <c r="V18" s="47">
        <v>0</v>
      </c>
      <c r="W18" s="47">
        <v>0</v>
      </c>
      <c r="X18" s="47">
        <v>0</v>
      </c>
      <c r="Y18" s="47">
        <v>0</v>
      </c>
      <c r="Z18" s="46">
        <v>0</v>
      </c>
      <c r="AA18" s="46">
        <v>0</v>
      </c>
      <c r="AB18" s="46">
        <v>0</v>
      </c>
      <c r="AC18" s="46">
        <v>0</v>
      </c>
      <c r="AD18" s="46">
        <v>0</v>
      </c>
      <c r="AE18" s="46">
        <v>0</v>
      </c>
      <c r="AF18" s="46">
        <v>0</v>
      </c>
      <c r="AG18" s="46">
        <v>0</v>
      </c>
      <c r="AH18" s="46">
        <v>0</v>
      </c>
      <c r="AI18" s="46">
        <v>0</v>
      </c>
      <c r="AJ18" s="46">
        <v>0</v>
      </c>
      <c r="AK18" s="46">
        <v>0</v>
      </c>
      <c r="AL18" s="46">
        <v>0</v>
      </c>
      <c r="AM18" s="46">
        <v>0</v>
      </c>
      <c r="AN18" s="46">
        <v>31</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11</v>
      </c>
      <c r="CQ18" s="45">
        <v>0</v>
      </c>
      <c r="CR18" s="45">
        <v>0</v>
      </c>
      <c r="CS18" s="45">
        <v>0</v>
      </c>
      <c r="CT18" s="45">
        <v>0</v>
      </c>
      <c r="CU18" s="45">
        <v>0</v>
      </c>
      <c r="CV18" s="45">
        <v>0</v>
      </c>
      <c r="CW18" s="45">
        <v>0</v>
      </c>
      <c r="CX18" s="45">
        <v>0</v>
      </c>
      <c r="CY18" s="45">
        <v>0</v>
      </c>
      <c r="CZ18" s="45">
        <v>0</v>
      </c>
      <c r="DA18" s="45">
        <v>0</v>
      </c>
      <c r="DB18" s="45">
        <v>0</v>
      </c>
      <c r="DC18" s="45">
        <v>0</v>
      </c>
      <c r="DD18" s="45">
        <v>0</v>
      </c>
      <c r="DE18" s="45">
        <v>0</v>
      </c>
      <c r="DF18" s="45">
        <v>1</v>
      </c>
      <c r="DG18" s="45">
        <v>0</v>
      </c>
      <c r="DH18" s="45">
        <v>0</v>
      </c>
      <c r="DI18" s="45">
        <v>0</v>
      </c>
      <c r="DJ18" s="45">
        <v>0</v>
      </c>
      <c r="DK18" s="45">
        <v>0</v>
      </c>
      <c r="DL18" s="45">
        <v>0</v>
      </c>
      <c r="DM18" s="45">
        <v>0</v>
      </c>
      <c r="DN18" s="45">
        <v>0</v>
      </c>
      <c r="DO18" s="45">
        <v>0</v>
      </c>
      <c r="DP18" s="45">
        <v>0</v>
      </c>
      <c r="DQ18" s="45">
        <v>0</v>
      </c>
      <c r="DR18" s="45">
        <v>0</v>
      </c>
      <c r="DS18" s="45">
        <v>0</v>
      </c>
      <c r="DT18" s="45">
        <v>0</v>
      </c>
      <c r="DU18" s="45">
        <v>0</v>
      </c>
      <c r="DV18" s="45">
        <v>0</v>
      </c>
      <c r="DW18" s="45">
        <v>0</v>
      </c>
      <c r="DX18" s="45">
        <v>0</v>
      </c>
      <c r="DY18" s="45">
        <v>0</v>
      </c>
      <c r="DZ18" s="45">
        <v>0</v>
      </c>
      <c r="EA18" s="45">
        <v>0</v>
      </c>
      <c r="EB18" s="45">
        <v>0</v>
      </c>
      <c r="EC18" s="45">
        <v>0</v>
      </c>
      <c r="ED18" s="45">
        <v>0</v>
      </c>
      <c r="EE18" s="45">
        <v>0</v>
      </c>
      <c r="EF18" s="45">
        <v>0</v>
      </c>
      <c r="EG18" s="45">
        <v>0</v>
      </c>
      <c r="EH18" s="45">
        <v>0</v>
      </c>
      <c r="EI18" s="45">
        <v>0</v>
      </c>
      <c r="EJ18" s="45">
        <v>0</v>
      </c>
      <c r="EK18" s="45">
        <v>0</v>
      </c>
      <c r="EL18" s="45">
        <v>0</v>
      </c>
      <c r="EM18" s="45">
        <v>0</v>
      </c>
      <c r="EN18" s="45">
        <v>0</v>
      </c>
      <c r="EO18" s="45">
        <v>0</v>
      </c>
      <c r="EP18" s="45">
        <v>0</v>
      </c>
      <c r="EQ18" s="45">
        <v>0</v>
      </c>
      <c r="ER18" s="45">
        <v>0</v>
      </c>
      <c r="ES18" s="45">
        <v>0</v>
      </c>
      <c r="ET18" s="45">
        <v>0</v>
      </c>
      <c r="EU18" s="45">
        <v>0</v>
      </c>
      <c r="EV18" s="45">
        <v>0</v>
      </c>
      <c r="EW18" s="45">
        <v>0</v>
      </c>
      <c r="EX18" s="45">
        <v>0</v>
      </c>
      <c r="EY18" s="45">
        <v>0</v>
      </c>
      <c r="EZ18" s="45">
        <v>0</v>
      </c>
      <c r="FA18" s="45">
        <v>0</v>
      </c>
      <c r="FB18" s="45">
        <v>1</v>
      </c>
      <c r="FC18" s="45">
        <v>0</v>
      </c>
      <c r="FD18" s="45">
        <v>0</v>
      </c>
      <c r="FE18" s="45">
        <v>0</v>
      </c>
      <c r="FF18" s="45">
        <v>0</v>
      </c>
      <c r="FG18" s="45">
        <v>0</v>
      </c>
      <c r="FH18" s="45">
        <v>0</v>
      </c>
      <c r="FI18" s="45">
        <v>0</v>
      </c>
      <c r="FJ18" s="45">
        <v>0</v>
      </c>
      <c r="FK18" s="45">
        <v>0</v>
      </c>
      <c r="FL18" s="45">
        <v>0</v>
      </c>
      <c r="FM18" s="45">
        <v>0</v>
      </c>
      <c r="FN18" s="45">
        <v>0</v>
      </c>
      <c r="FO18" s="45">
        <v>0</v>
      </c>
      <c r="FP18" s="45">
        <v>0</v>
      </c>
      <c r="FQ18" s="45">
        <v>0</v>
      </c>
      <c r="FR18" s="45">
        <v>0</v>
      </c>
      <c r="FS18" s="45">
        <v>0</v>
      </c>
      <c r="FT18" s="45">
        <v>0</v>
      </c>
      <c r="FU18" s="45">
        <v>0</v>
      </c>
      <c r="FV18" s="45">
        <v>0</v>
      </c>
      <c r="FW18" s="45">
        <v>0</v>
      </c>
      <c r="FX18" s="45">
        <v>0</v>
      </c>
      <c r="FY18" s="45">
        <v>0</v>
      </c>
      <c r="FZ18" s="45">
        <v>0</v>
      </c>
      <c r="GA18" s="45">
        <v>0</v>
      </c>
      <c r="GB18" s="45">
        <v>0</v>
      </c>
      <c r="GC18" s="45">
        <v>0</v>
      </c>
      <c r="GD18" s="45">
        <v>0</v>
      </c>
      <c r="GE18" s="45">
        <v>0</v>
      </c>
      <c r="GF18" s="45">
        <v>0</v>
      </c>
      <c r="GG18" s="45">
        <v>0</v>
      </c>
      <c r="GH18" s="45">
        <v>0</v>
      </c>
      <c r="GI18" s="45">
        <v>0</v>
      </c>
      <c r="GJ18" s="45">
        <v>0</v>
      </c>
      <c r="GK18" s="45">
        <v>0</v>
      </c>
      <c r="GL18" s="45">
        <v>0</v>
      </c>
      <c r="GM18" s="45">
        <v>0</v>
      </c>
      <c r="GN18" s="45">
        <v>0</v>
      </c>
      <c r="GO18" s="45">
        <v>0</v>
      </c>
      <c r="GP18" s="45">
        <v>1</v>
      </c>
      <c r="GQ18" s="45">
        <v>0</v>
      </c>
      <c r="GR18" s="45">
        <v>0</v>
      </c>
      <c r="GS18" s="45">
        <v>0</v>
      </c>
      <c r="GT18" s="45">
        <v>0</v>
      </c>
      <c r="GU18" s="45">
        <v>0</v>
      </c>
      <c r="GV18" s="45">
        <v>0</v>
      </c>
      <c r="GW18" s="45">
        <v>0</v>
      </c>
      <c r="GX18" s="45">
        <v>0</v>
      </c>
      <c r="GY18" s="45">
        <v>0</v>
      </c>
      <c r="GZ18" s="45">
        <v>0</v>
      </c>
      <c r="HA18" s="45">
        <v>0</v>
      </c>
      <c r="HB18" s="45">
        <v>0</v>
      </c>
      <c r="HC18" s="45">
        <v>0</v>
      </c>
      <c r="HD18" s="45">
        <v>0</v>
      </c>
      <c r="HE18" s="45">
        <v>0</v>
      </c>
      <c r="HF18" s="45">
        <v>0</v>
      </c>
      <c r="HG18" s="45">
        <v>0</v>
      </c>
      <c r="HH18" s="45">
        <v>0</v>
      </c>
      <c r="HI18" s="45">
        <v>0</v>
      </c>
      <c r="HJ18" s="45">
        <v>0</v>
      </c>
      <c r="HK18" s="45">
        <v>0</v>
      </c>
      <c r="HL18" s="45">
        <v>0</v>
      </c>
      <c r="HM18" s="45">
        <v>0</v>
      </c>
      <c r="HN18" s="45">
        <v>0</v>
      </c>
      <c r="HO18" s="45">
        <v>0</v>
      </c>
      <c r="HP18" s="45">
        <v>0</v>
      </c>
    </row>
    <row r="19" spans="2:224" x14ac:dyDescent="0.25">
      <c r="B19" s="45" t="s">
        <v>4343</v>
      </c>
      <c r="C19" s="46">
        <f>SUMPRODUCT(('Avantages perçus'!$A$2:$A$30001=B19)*('Avantages perçus'!$F$2:$F$30001))</f>
        <v>10114</v>
      </c>
      <c r="D19" s="47">
        <f>COUNTIFS('Avantages perçus'!$A$2:$A$30001,B19,'Avantages perçus'!$F$2:$F$30001,"&gt;0")</f>
        <v>65</v>
      </c>
      <c r="E19" s="47">
        <f>COUNTIFS('Conventions signées'!$A$2:$A$15002,B19,'Conventions signées'!$A$2:$A$15002,"*")</f>
        <v>19</v>
      </c>
      <c r="F19" s="46">
        <f>Rémunérations!E196+'Conventions signées'!G620</f>
        <v>30</v>
      </c>
      <c r="G19" s="46">
        <v>5533</v>
      </c>
      <c r="H19" s="46">
        <v>1544</v>
      </c>
      <c r="I19" s="46">
        <v>1618</v>
      </c>
      <c r="J19" s="46">
        <v>23</v>
      </c>
      <c r="K19" s="46">
        <v>1376</v>
      </c>
      <c r="L19" s="46">
        <v>0</v>
      </c>
      <c r="M19" s="46">
        <v>20</v>
      </c>
      <c r="N19" s="46">
        <v>0</v>
      </c>
      <c r="O19" s="47">
        <v>3</v>
      </c>
      <c r="P19" s="47">
        <v>1</v>
      </c>
      <c r="Q19" s="47">
        <v>7</v>
      </c>
      <c r="R19" s="47">
        <v>1</v>
      </c>
      <c r="S19" s="47">
        <v>2</v>
      </c>
      <c r="T19" s="47">
        <v>0</v>
      </c>
      <c r="U19" s="47">
        <v>3</v>
      </c>
      <c r="V19" s="47">
        <v>0</v>
      </c>
      <c r="W19" s="47">
        <v>0</v>
      </c>
      <c r="X19" s="47">
        <v>2</v>
      </c>
      <c r="Y19" s="47">
        <v>0</v>
      </c>
      <c r="Z19" s="46">
        <v>60</v>
      </c>
      <c r="AA19" s="46">
        <v>81</v>
      </c>
      <c r="AB19" s="46">
        <v>0</v>
      </c>
      <c r="AC19" s="46">
        <v>127</v>
      </c>
      <c r="AD19" s="46">
        <v>15</v>
      </c>
      <c r="AE19" s="46">
        <v>0</v>
      </c>
      <c r="AF19" s="46">
        <v>0</v>
      </c>
      <c r="AG19" s="46">
        <v>23</v>
      </c>
      <c r="AH19" s="46">
        <v>51</v>
      </c>
      <c r="AI19" s="46">
        <v>0</v>
      </c>
      <c r="AJ19" s="46">
        <v>2518</v>
      </c>
      <c r="AK19" s="46">
        <v>1300</v>
      </c>
      <c r="AL19" s="46">
        <v>0</v>
      </c>
      <c r="AM19" s="46">
        <v>27</v>
      </c>
      <c r="AN19" s="46">
        <v>0</v>
      </c>
      <c r="AO19" s="46">
        <v>37</v>
      </c>
      <c r="AP19" s="46">
        <v>0</v>
      </c>
      <c r="AQ19" s="46">
        <v>3615</v>
      </c>
      <c r="AR19" s="46">
        <v>21</v>
      </c>
      <c r="AS19" s="46">
        <v>0</v>
      </c>
      <c r="AT19" s="46">
        <v>2081</v>
      </c>
      <c r="AU19" s="46">
        <v>0</v>
      </c>
      <c r="AV19" s="46">
        <v>0</v>
      </c>
      <c r="AW19" s="46">
        <v>0</v>
      </c>
      <c r="AX19" s="46">
        <v>0</v>
      </c>
      <c r="AY19" s="46">
        <v>0</v>
      </c>
      <c r="AZ19" s="46">
        <v>0</v>
      </c>
      <c r="BA19" s="46">
        <v>0</v>
      </c>
      <c r="BB19" s="46">
        <v>0</v>
      </c>
      <c r="BC19" s="46">
        <v>0</v>
      </c>
      <c r="BD19" s="46">
        <v>104</v>
      </c>
      <c r="BE19" s="46">
        <v>0</v>
      </c>
      <c r="BF19" s="46">
        <v>0</v>
      </c>
      <c r="BG19" s="46">
        <v>0</v>
      </c>
      <c r="BH19" s="46">
        <v>0</v>
      </c>
      <c r="BI19" s="46">
        <v>0</v>
      </c>
      <c r="BJ19" s="46">
        <v>0</v>
      </c>
      <c r="BK19" s="46">
        <v>0</v>
      </c>
      <c r="BL19" s="46">
        <v>0</v>
      </c>
      <c r="BM19" s="46">
        <v>0</v>
      </c>
      <c r="BN19" s="46">
        <v>0</v>
      </c>
      <c r="BO19" s="46">
        <v>0</v>
      </c>
      <c r="BP19" s="46">
        <v>0</v>
      </c>
      <c r="BQ19" s="46">
        <v>0</v>
      </c>
      <c r="BR19" s="46">
        <v>0</v>
      </c>
      <c r="BS19" s="46">
        <v>0</v>
      </c>
      <c r="BT19" s="46">
        <v>0</v>
      </c>
      <c r="BU19" s="46">
        <v>0</v>
      </c>
      <c r="BV19" s="46">
        <v>0</v>
      </c>
      <c r="BW19" s="46">
        <v>0</v>
      </c>
      <c r="BX19" s="46">
        <v>0</v>
      </c>
      <c r="BY19" s="46">
        <v>0</v>
      </c>
      <c r="BZ19" s="46">
        <v>0</v>
      </c>
      <c r="CA19" s="46">
        <v>0</v>
      </c>
      <c r="CB19" s="46">
        <v>0</v>
      </c>
      <c r="CC19" s="46">
        <v>0</v>
      </c>
      <c r="CD19" s="46">
        <v>0</v>
      </c>
      <c r="CE19" s="46">
        <v>0</v>
      </c>
      <c r="CF19" s="46">
        <v>0</v>
      </c>
      <c r="CG19" s="46">
        <v>0</v>
      </c>
      <c r="CH19" s="46">
        <v>0</v>
      </c>
      <c r="CI19" s="46">
        <v>20</v>
      </c>
      <c r="CJ19" s="46">
        <v>20</v>
      </c>
      <c r="CK19" s="46">
        <v>0</v>
      </c>
      <c r="CL19" s="46">
        <v>0</v>
      </c>
      <c r="CM19" s="46">
        <v>14</v>
      </c>
      <c r="CN19" s="46">
        <v>0</v>
      </c>
      <c r="CO19" s="46">
        <v>0</v>
      </c>
      <c r="CP19" s="46">
        <v>0</v>
      </c>
      <c r="CQ19" s="45">
        <v>3</v>
      </c>
      <c r="CR19" s="45">
        <v>6</v>
      </c>
      <c r="CS19" s="45">
        <v>0</v>
      </c>
      <c r="CT19" s="45">
        <v>1</v>
      </c>
      <c r="CU19" s="45">
        <v>3</v>
      </c>
      <c r="CV19" s="45">
        <v>1</v>
      </c>
      <c r="CW19" s="45">
        <v>26</v>
      </c>
      <c r="CX19" s="45">
        <v>0</v>
      </c>
      <c r="CY19" s="45">
        <v>3</v>
      </c>
      <c r="CZ19" s="45">
        <v>1</v>
      </c>
      <c r="DA19" s="45">
        <v>0</v>
      </c>
      <c r="DB19" s="45">
        <v>4</v>
      </c>
      <c r="DC19" s="45">
        <v>1</v>
      </c>
      <c r="DD19" s="45">
        <v>0</v>
      </c>
      <c r="DE19" s="45">
        <v>0</v>
      </c>
      <c r="DF19" s="45">
        <v>0</v>
      </c>
      <c r="DG19" s="45">
        <v>0</v>
      </c>
      <c r="DH19" s="45">
        <v>1</v>
      </c>
      <c r="DI19" s="45">
        <v>0</v>
      </c>
      <c r="DJ19" s="45">
        <v>6</v>
      </c>
      <c r="DK19" s="45">
        <v>0</v>
      </c>
      <c r="DL19" s="45">
        <v>0</v>
      </c>
      <c r="DM19" s="45">
        <v>4</v>
      </c>
      <c r="DN19" s="45">
        <v>0</v>
      </c>
      <c r="DO19" s="45">
        <v>0</v>
      </c>
      <c r="DP19" s="45">
        <v>0</v>
      </c>
      <c r="DQ19" s="45">
        <v>0</v>
      </c>
      <c r="DR19" s="45">
        <v>0</v>
      </c>
      <c r="DS19" s="45">
        <v>0</v>
      </c>
      <c r="DT19" s="45">
        <v>0</v>
      </c>
      <c r="DU19" s="45">
        <v>0</v>
      </c>
      <c r="DV19" s="45">
        <v>0</v>
      </c>
      <c r="DW19" s="45">
        <v>0</v>
      </c>
      <c r="DX19" s="45">
        <v>0</v>
      </c>
      <c r="DY19" s="45">
        <v>0</v>
      </c>
      <c r="DZ19" s="45">
        <v>0</v>
      </c>
      <c r="EA19" s="45">
        <v>0</v>
      </c>
      <c r="EB19" s="45">
        <v>0</v>
      </c>
      <c r="EC19" s="45">
        <v>0</v>
      </c>
      <c r="ED19" s="45">
        <v>2</v>
      </c>
      <c r="EE19" s="45">
        <v>0</v>
      </c>
      <c r="EF19" s="45">
        <v>0</v>
      </c>
      <c r="EG19" s="45">
        <v>0</v>
      </c>
      <c r="EH19" s="45">
        <v>0</v>
      </c>
      <c r="EI19" s="45">
        <v>0</v>
      </c>
      <c r="EJ19" s="45">
        <v>0</v>
      </c>
      <c r="EK19" s="45">
        <v>0</v>
      </c>
      <c r="EL19" s="45">
        <v>0</v>
      </c>
      <c r="EM19" s="45">
        <v>0</v>
      </c>
      <c r="EN19" s="45">
        <v>0</v>
      </c>
      <c r="EO19" s="45">
        <v>0</v>
      </c>
      <c r="EP19" s="45">
        <v>0</v>
      </c>
      <c r="EQ19" s="45">
        <v>0</v>
      </c>
      <c r="ER19" s="45">
        <v>0</v>
      </c>
      <c r="ES19" s="45">
        <v>0</v>
      </c>
      <c r="ET19" s="45">
        <v>0</v>
      </c>
      <c r="EU19" s="45">
        <v>0</v>
      </c>
      <c r="EV19" s="45">
        <v>0</v>
      </c>
      <c r="EW19" s="45">
        <v>0</v>
      </c>
      <c r="EX19" s="45">
        <v>0</v>
      </c>
      <c r="EY19" s="45">
        <v>0</v>
      </c>
      <c r="EZ19" s="45">
        <v>0</v>
      </c>
      <c r="FA19" s="45">
        <v>0</v>
      </c>
      <c r="FB19" s="45">
        <v>0</v>
      </c>
      <c r="FC19" s="45">
        <v>1</v>
      </c>
      <c r="FD19" s="45">
        <v>1</v>
      </c>
      <c r="FE19" s="45">
        <v>1</v>
      </c>
      <c r="FF19" s="45">
        <v>0</v>
      </c>
      <c r="FG19" s="45">
        <v>0</v>
      </c>
      <c r="FH19" s="45">
        <v>3</v>
      </c>
      <c r="FI19" s="45">
        <v>0</v>
      </c>
      <c r="FJ19" s="45">
        <v>0</v>
      </c>
      <c r="FK19" s="45">
        <v>0</v>
      </c>
      <c r="FL19" s="45">
        <v>0</v>
      </c>
      <c r="FM19" s="45">
        <v>3</v>
      </c>
      <c r="FN19" s="45">
        <v>0</v>
      </c>
      <c r="FO19" s="45">
        <v>2</v>
      </c>
      <c r="FP19" s="45">
        <v>0</v>
      </c>
      <c r="FQ19" s="45">
        <v>0</v>
      </c>
      <c r="FR19" s="45">
        <v>1</v>
      </c>
      <c r="FS19" s="45">
        <v>2</v>
      </c>
      <c r="FT19" s="45">
        <v>0</v>
      </c>
      <c r="FU19" s="45">
        <v>0</v>
      </c>
      <c r="FV19" s="45">
        <v>4</v>
      </c>
      <c r="FW19" s="45">
        <v>0</v>
      </c>
      <c r="FX19" s="45">
        <v>0</v>
      </c>
      <c r="FY19" s="45">
        <v>0</v>
      </c>
      <c r="FZ19" s="45">
        <v>0</v>
      </c>
      <c r="GA19" s="45">
        <v>0</v>
      </c>
      <c r="GB19" s="45">
        <v>0</v>
      </c>
      <c r="GC19" s="45">
        <v>0</v>
      </c>
      <c r="GD19" s="45">
        <v>0</v>
      </c>
      <c r="GE19" s="45">
        <v>0</v>
      </c>
      <c r="GF19" s="45">
        <v>0</v>
      </c>
      <c r="GG19" s="45">
        <v>0</v>
      </c>
      <c r="GH19" s="45">
        <v>0</v>
      </c>
      <c r="GI19" s="45">
        <v>0</v>
      </c>
      <c r="GJ19" s="45">
        <v>0</v>
      </c>
      <c r="GK19" s="45">
        <v>0</v>
      </c>
      <c r="GL19" s="45">
        <v>3</v>
      </c>
      <c r="GM19" s="45">
        <v>0</v>
      </c>
      <c r="GN19" s="45">
        <v>0</v>
      </c>
      <c r="GO19" s="45">
        <v>0</v>
      </c>
      <c r="GP19" s="45">
        <v>0</v>
      </c>
      <c r="GQ19" s="45">
        <v>0</v>
      </c>
      <c r="GR19" s="45">
        <v>0</v>
      </c>
      <c r="GS19" s="45">
        <v>0</v>
      </c>
      <c r="GT19" s="45">
        <v>0</v>
      </c>
      <c r="GU19" s="45">
        <v>0</v>
      </c>
      <c r="GV19" s="45">
        <v>0</v>
      </c>
      <c r="GW19" s="45">
        <v>0</v>
      </c>
      <c r="GX19" s="45">
        <v>0</v>
      </c>
      <c r="GY19" s="45">
        <v>0</v>
      </c>
      <c r="GZ19" s="45">
        <v>0</v>
      </c>
      <c r="HA19" s="45">
        <v>0</v>
      </c>
      <c r="HB19" s="45">
        <v>0</v>
      </c>
      <c r="HC19" s="45">
        <v>0</v>
      </c>
      <c r="HD19" s="45">
        <v>0</v>
      </c>
      <c r="HE19" s="45">
        <v>0</v>
      </c>
      <c r="HF19" s="45">
        <v>0</v>
      </c>
      <c r="HG19" s="45">
        <v>0</v>
      </c>
      <c r="HH19" s="45">
        <v>0</v>
      </c>
      <c r="HI19" s="45">
        <v>0</v>
      </c>
      <c r="HJ19" s="45">
        <v>0</v>
      </c>
      <c r="HK19" s="45">
        <v>0</v>
      </c>
      <c r="HL19" s="45">
        <v>0</v>
      </c>
      <c r="HM19" s="45">
        <v>0</v>
      </c>
      <c r="HN19" s="45">
        <v>0</v>
      </c>
      <c r="HO19" s="45">
        <v>1</v>
      </c>
      <c r="HP19" s="45">
        <v>0</v>
      </c>
    </row>
    <row r="20" spans="2:224" x14ac:dyDescent="0.25">
      <c r="B20" s="48" t="s">
        <v>4344</v>
      </c>
      <c r="C20" s="49">
        <f>SUMPRODUCT(('Avantages perçus'!$A$2:$A$30001=B20)*('Avantages perçus'!$F$2:$F$30001))</f>
        <v>61887</v>
      </c>
      <c r="D20" s="50">
        <f>COUNTIFS('Avantages perçus'!$A$2:$A$30001,B20,'Avantages perçus'!$F$2:$F$30001,"&gt;0")</f>
        <v>198</v>
      </c>
      <c r="E20" s="50">
        <f>COUNTIFS('Conventions signées'!$A$2:$A$15002,B20,'Conventions signées'!$A$2:$A$15002,"*")</f>
        <v>60</v>
      </c>
      <c r="F20" s="49">
        <f>Rémunérations!E197+'Conventions signées'!G621</f>
        <v>72839</v>
      </c>
      <c r="G20" s="49">
        <v>33738</v>
      </c>
      <c r="H20" s="49">
        <v>11291</v>
      </c>
      <c r="I20" s="49">
        <v>4472</v>
      </c>
      <c r="J20" s="49">
        <v>2402</v>
      </c>
      <c r="K20" s="49">
        <v>3550</v>
      </c>
      <c r="L20" s="49">
        <v>0</v>
      </c>
      <c r="M20" s="49">
        <v>0</v>
      </c>
      <c r="N20" s="49">
        <v>6434</v>
      </c>
      <c r="O20" s="50">
        <v>9</v>
      </c>
      <c r="P20" s="50">
        <v>11</v>
      </c>
      <c r="Q20" s="50">
        <v>5</v>
      </c>
      <c r="R20" s="50">
        <v>5</v>
      </c>
      <c r="S20" s="50">
        <v>20</v>
      </c>
      <c r="T20" s="50">
        <v>9</v>
      </c>
      <c r="U20" s="50">
        <v>0</v>
      </c>
      <c r="V20" s="50">
        <v>1</v>
      </c>
      <c r="W20" s="50">
        <v>0</v>
      </c>
      <c r="X20" s="50">
        <v>0</v>
      </c>
      <c r="Y20" s="50">
        <v>0</v>
      </c>
      <c r="Z20" s="49">
        <v>4442</v>
      </c>
      <c r="AA20" s="49">
        <v>28317</v>
      </c>
      <c r="AB20" s="49">
        <v>10628</v>
      </c>
      <c r="AC20" s="49">
        <v>110</v>
      </c>
      <c r="AD20" s="49">
        <v>0</v>
      </c>
      <c r="AE20" s="49">
        <v>0</v>
      </c>
      <c r="AF20" s="49">
        <v>540</v>
      </c>
      <c r="AG20" s="49">
        <v>5172</v>
      </c>
      <c r="AH20" s="49">
        <v>0</v>
      </c>
      <c r="AI20" s="49">
        <v>28</v>
      </c>
      <c r="AJ20" s="49">
        <v>11695</v>
      </c>
      <c r="AK20" s="49">
        <v>0</v>
      </c>
      <c r="AL20" s="49">
        <v>0</v>
      </c>
      <c r="AM20" s="49">
        <v>0</v>
      </c>
      <c r="AN20" s="49">
        <v>0</v>
      </c>
      <c r="AO20" s="49">
        <v>0</v>
      </c>
      <c r="AP20" s="49">
        <v>0</v>
      </c>
      <c r="AQ20" s="49">
        <v>0</v>
      </c>
      <c r="AR20" s="49">
        <v>0</v>
      </c>
      <c r="AS20" s="49">
        <v>0</v>
      </c>
      <c r="AT20" s="49">
        <v>0</v>
      </c>
      <c r="AU20" s="49">
        <v>0</v>
      </c>
      <c r="AV20" s="49">
        <v>0</v>
      </c>
      <c r="AW20" s="49">
        <v>0</v>
      </c>
      <c r="AX20" s="49">
        <v>0</v>
      </c>
      <c r="AY20" s="49">
        <v>216</v>
      </c>
      <c r="AZ20" s="49">
        <v>450</v>
      </c>
      <c r="BA20" s="49">
        <v>0</v>
      </c>
      <c r="BB20" s="49">
        <v>0</v>
      </c>
      <c r="BC20" s="49">
        <v>0</v>
      </c>
      <c r="BD20" s="49">
        <v>0</v>
      </c>
      <c r="BE20" s="49">
        <v>0</v>
      </c>
      <c r="BF20" s="49">
        <v>0</v>
      </c>
      <c r="BG20" s="49">
        <v>0</v>
      </c>
      <c r="BH20" s="49">
        <v>21</v>
      </c>
      <c r="BI20" s="49">
        <v>78</v>
      </c>
      <c r="BJ20" s="49">
        <v>0</v>
      </c>
      <c r="BK20" s="49">
        <v>0</v>
      </c>
      <c r="BL20" s="49">
        <v>0</v>
      </c>
      <c r="BM20" s="49">
        <v>0</v>
      </c>
      <c r="BN20" s="49">
        <v>0</v>
      </c>
      <c r="BO20" s="49">
        <v>116</v>
      </c>
      <c r="BP20" s="49">
        <v>0</v>
      </c>
      <c r="BQ20" s="49">
        <v>0</v>
      </c>
      <c r="BR20" s="49">
        <v>60</v>
      </c>
      <c r="BS20" s="49">
        <v>0</v>
      </c>
      <c r="BT20" s="49">
        <v>0</v>
      </c>
      <c r="BU20" s="49">
        <v>0</v>
      </c>
      <c r="BV20" s="49">
        <v>0</v>
      </c>
      <c r="BW20" s="49">
        <v>0</v>
      </c>
      <c r="BX20" s="49">
        <v>0</v>
      </c>
      <c r="BY20" s="49">
        <v>0</v>
      </c>
      <c r="BZ20" s="49">
        <v>0</v>
      </c>
      <c r="CA20" s="49">
        <v>0</v>
      </c>
      <c r="CB20" s="49">
        <v>0</v>
      </c>
      <c r="CC20" s="49">
        <v>0</v>
      </c>
      <c r="CD20" s="49">
        <v>0</v>
      </c>
      <c r="CE20" s="49">
        <v>0</v>
      </c>
      <c r="CF20" s="49">
        <v>0</v>
      </c>
      <c r="CG20" s="49">
        <v>0</v>
      </c>
      <c r="CH20" s="49">
        <v>0</v>
      </c>
      <c r="CI20" s="49">
        <v>0</v>
      </c>
      <c r="CJ20" s="49">
        <v>0</v>
      </c>
      <c r="CK20" s="49">
        <v>0</v>
      </c>
      <c r="CL20" s="49">
        <v>0</v>
      </c>
      <c r="CM20" s="49">
        <v>0</v>
      </c>
      <c r="CN20" s="49">
        <v>14</v>
      </c>
      <c r="CO20" s="49">
        <v>0</v>
      </c>
      <c r="CP20" s="49">
        <v>0</v>
      </c>
      <c r="CQ20" s="48">
        <v>11</v>
      </c>
      <c r="CR20" s="48">
        <v>2</v>
      </c>
      <c r="CS20" s="48">
        <v>31</v>
      </c>
      <c r="CT20" s="48">
        <v>0</v>
      </c>
      <c r="CU20" s="48">
        <v>54</v>
      </c>
      <c r="CV20" s="48">
        <v>22</v>
      </c>
      <c r="CW20" s="48">
        <v>56</v>
      </c>
      <c r="CX20" s="48">
        <v>1</v>
      </c>
      <c r="CY20" s="48">
        <v>0</v>
      </c>
      <c r="CZ20" s="48">
        <v>0</v>
      </c>
      <c r="DA20" s="48">
        <v>1</v>
      </c>
      <c r="DB20" s="48">
        <v>0</v>
      </c>
      <c r="DC20" s="48">
        <v>0</v>
      </c>
      <c r="DD20" s="48">
        <v>10</v>
      </c>
      <c r="DE20" s="48">
        <v>0</v>
      </c>
      <c r="DF20" s="48">
        <v>0</v>
      </c>
      <c r="DG20" s="48">
        <v>0</v>
      </c>
      <c r="DH20" s="48">
        <v>0</v>
      </c>
      <c r="DI20" s="48">
        <v>0</v>
      </c>
      <c r="DJ20" s="48">
        <v>0</v>
      </c>
      <c r="DK20" s="48">
        <v>3</v>
      </c>
      <c r="DL20" s="48">
        <v>0</v>
      </c>
      <c r="DM20" s="48">
        <v>0</v>
      </c>
      <c r="DN20" s="48">
        <v>1</v>
      </c>
      <c r="DO20" s="48">
        <v>0</v>
      </c>
      <c r="DP20" s="48">
        <v>0</v>
      </c>
      <c r="DQ20" s="48">
        <v>0</v>
      </c>
      <c r="DR20" s="48">
        <v>0</v>
      </c>
      <c r="DS20" s="48">
        <v>0</v>
      </c>
      <c r="DT20" s="48">
        <v>0</v>
      </c>
      <c r="DU20" s="48">
        <v>1</v>
      </c>
      <c r="DV20" s="48">
        <v>0</v>
      </c>
      <c r="DW20" s="48">
        <v>0</v>
      </c>
      <c r="DX20" s="48">
        <v>0</v>
      </c>
      <c r="DY20" s="48">
        <v>0</v>
      </c>
      <c r="DZ20" s="48">
        <v>0</v>
      </c>
      <c r="EA20" s="48">
        <v>0</v>
      </c>
      <c r="EB20" s="48">
        <v>0</v>
      </c>
      <c r="EC20" s="48">
        <v>0</v>
      </c>
      <c r="ED20" s="48">
        <v>0</v>
      </c>
      <c r="EE20" s="48">
        <v>2</v>
      </c>
      <c r="EF20" s="48">
        <v>2</v>
      </c>
      <c r="EG20" s="48">
        <v>0</v>
      </c>
      <c r="EH20" s="48">
        <v>0</v>
      </c>
      <c r="EI20" s="48">
        <v>0</v>
      </c>
      <c r="EJ20" s="48">
        <v>0</v>
      </c>
      <c r="EK20" s="48">
        <v>0</v>
      </c>
      <c r="EL20" s="48">
        <v>0</v>
      </c>
      <c r="EM20" s="48">
        <v>0</v>
      </c>
      <c r="EN20" s="48">
        <v>0</v>
      </c>
      <c r="EO20" s="48">
        <v>0</v>
      </c>
      <c r="EP20" s="48">
        <v>0</v>
      </c>
      <c r="EQ20" s="48">
        <v>0</v>
      </c>
      <c r="ER20" s="48">
        <v>0</v>
      </c>
      <c r="ES20" s="48">
        <v>0</v>
      </c>
      <c r="ET20" s="48">
        <v>0</v>
      </c>
      <c r="EU20" s="48">
        <v>0</v>
      </c>
      <c r="EV20" s="48">
        <v>0</v>
      </c>
      <c r="EW20" s="48">
        <v>0</v>
      </c>
      <c r="EX20" s="48">
        <v>0</v>
      </c>
      <c r="EY20" s="48">
        <v>0</v>
      </c>
      <c r="EZ20" s="48">
        <v>0</v>
      </c>
      <c r="FA20" s="48">
        <v>0</v>
      </c>
      <c r="FB20" s="48">
        <v>0</v>
      </c>
      <c r="FC20" s="48">
        <v>0</v>
      </c>
      <c r="FD20" s="48">
        <v>0</v>
      </c>
      <c r="FE20" s="48">
        <v>0</v>
      </c>
      <c r="FF20" s="48">
        <v>1</v>
      </c>
      <c r="FG20" s="48">
        <v>0</v>
      </c>
      <c r="FH20" s="48">
        <v>4</v>
      </c>
      <c r="FI20" s="48">
        <v>9</v>
      </c>
      <c r="FJ20" s="48">
        <v>0</v>
      </c>
      <c r="FK20" s="48">
        <v>9</v>
      </c>
      <c r="FL20" s="48">
        <v>16</v>
      </c>
      <c r="FM20" s="48">
        <v>1</v>
      </c>
      <c r="FN20" s="48">
        <v>0</v>
      </c>
      <c r="FO20" s="48">
        <v>0</v>
      </c>
      <c r="FP20" s="48">
        <v>0</v>
      </c>
      <c r="FQ20" s="48">
        <v>0</v>
      </c>
      <c r="FR20" s="48">
        <v>0</v>
      </c>
      <c r="FS20" s="48">
        <v>0</v>
      </c>
      <c r="FT20" s="48">
        <v>9</v>
      </c>
      <c r="FU20" s="48">
        <v>0</v>
      </c>
      <c r="FV20" s="48">
        <v>0</v>
      </c>
      <c r="FW20" s="48">
        <v>1</v>
      </c>
      <c r="FX20" s="48">
        <v>0</v>
      </c>
      <c r="FY20" s="48">
        <v>2</v>
      </c>
      <c r="FZ20" s="48">
        <v>1</v>
      </c>
      <c r="GA20" s="48">
        <v>1</v>
      </c>
      <c r="GB20" s="48">
        <v>0</v>
      </c>
      <c r="GC20" s="48">
        <v>3</v>
      </c>
      <c r="GD20" s="48">
        <v>0</v>
      </c>
      <c r="GE20" s="48">
        <v>1</v>
      </c>
      <c r="GF20" s="48">
        <v>0</v>
      </c>
      <c r="GG20" s="48">
        <v>0</v>
      </c>
      <c r="GH20" s="48">
        <v>0</v>
      </c>
      <c r="GI20" s="48">
        <v>0</v>
      </c>
      <c r="GJ20" s="48">
        <v>0</v>
      </c>
      <c r="GK20" s="48">
        <v>0</v>
      </c>
      <c r="GL20" s="48">
        <v>0</v>
      </c>
      <c r="GM20" s="48">
        <v>0</v>
      </c>
      <c r="GN20" s="48">
        <v>0</v>
      </c>
      <c r="GO20" s="48">
        <v>0</v>
      </c>
      <c r="GP20" s="48">
        <v>0</v>
      </c>
      <c r="GQ20" s="48">
        <v>0</v>
      </c>
      <c r="GR20" s="48">
        <v>2</v>
      </c>
      <c r="GS20" s="48">
        <v>0</v>
      </c>
      <c r="GT20" s="48">
        <v>0</v>
      </c>
      <c r="GU20" s="48">
        <v>0</v>
      </c>
      <c r="GV20" s="48">
        <v>0</v>
      </c>
      <c r="GW20" s="48">
        <v>0</v>
      </c>
      <c r="GX20" s="48">
        <v>0</v>
      </c>
      <c r="GY20" s="48">
        <v>0</v>
      </c>
      <c r="GZ20" s="48">
        <v>0</v>
      </c>
      <c r="HA20" s="48">
        <v>0</v>
      </c>
      <c r="HB20" s="48">
        <v>0</v>
      </c>
      <c r="HC20" s="48">
        <v>0</v>
      </c>
      <c r="HD20" s="48">
        <v>0</v>
      </c>
      <c r="HE20" s="48">
        <v>0</v>
      </c>
      <c r="HF20" s="48">
        <v>0</v>
      </c>
      <c r="HG20" s="48">
        <v>0</v>
      </c>
      <c r="HH20" s="48">
        <v>0</v>
      </c>
      <c r="HI20" s="48">
        <v>0</v>
      </c>
      <c r="HJ20" s="48">
        <v>0</v>
      </c>
      <c r="HK20" s="48">
        <v>0</v>
      </c>
      <c r="HL20" s="48">
        <v>0</v>
      </c>
      <c r="HM20" s="48">
        <v>0</v>
      </c>
      <c r="HN20" s="48">
        <v>0</v>
      </c>
      <c r="HO20" s="48">
        <v>0</v>
      </c>
      <c r="HP20" s="48">
        <v>1</v>
      </c>
    </row>
    <row r="21" spans="2:224" ht="15.75" thickBot="1" x14ac:dyDescent="0.3">
      <c r="B21" s="51" t="s">
        <v>4345</v>
      </c>
      <c r="C21" s="52">
        <f>SUMPRODUCT(('Avantages perçus'!$A$2:$A$30001=B21)*('Avantages perçus'!$F$2:$F$30001))</f>
        <v>5444</v>
      </c>
      <c r="D21" s="53">
        <f>COUNTIFS('Avantages perçus'!$A$2:$A$30001,B21,'Avantages perçus'!$F$2:$F$30001,"&gt;0")</f>
        <v>23</v>
      </c>
      <c r="E21" s="53">
        <f>COUNTIFS('Conventions signées'!$A$2:$A$15002,B21,'Conventions signées'!$A$2:$A$15002,"*")</f>
        <v>5</v>
      </c>
      <c r="F21" s="52">
        <f>Rémunérations!E198+'Conventions signées'!G622</f>
        <v>0</v>
      </c>
      <c r="G21" s="52">
        <v>2678</v>
      </c>
      <c r="H21" s="52">
        <v>1233</v>
      </c>
      <c r="I21" s="52">
        <v>546</v>
      </c>
      <c r="J21" s="52">
        <v>0</v>
      </c>
      <c r="K21" s="52">
        <v>987</v>
      </c>
      <c r="L21" s="52">
        <v>0</v>
      </c>
      <c r="M21" s="52">
        <v>0</v>
      </c>
      <c r="N21" s="52">
        <v>0</v>
      </c>
      <c r="O21" s="53">
        <v>0</v>
      </c>
      <c r="P21" s="53">
        <v>0</v>
      </c>
      <c r="Q21" s="53">
        <v>1</v>
      </c>
      <c r="R21" s="53">
        <v>0</v>
      </c>
      <c r="S21" s="53">
        <v>0</v>
      </c>
      <c r="T21" s="53">
        <v>0</v>
      </c>
      <c r="U21" s="53">
        <v>0</v>
      </c>
      <c r="V21" s="53">
        <v>0</v>
      </c>
      <c r="W21" s="53">
        <v>0</v>
      </c>
      <c r="X21" s="53">
        <v>4</v>
      </c>
      <c r="Y21" s="53">
        <v>0</v>
      </c>
      <c r="Z21" s="52">
        <v>0</v>
      </c>
      <c r="AA21" s="52">
        <v>0</v>
      </c>
      <c r="AB21" s="52">
        <v>0</v>
      </c>
      <c r="AC21" s="52">
        <v>0</v>
      </c>
      <c r="AD21" s="52">
        <v>2056</v>
      </c>
      <c r="AE21" s="52">
        <v>0</v>
      </c>
      <c r="AF21" s="52">
        <v>0</v>
      </c>
      <c r="AG21" s="52">
        <v>39</v>
      </c>
      <c r="AH21" s="52">
        <v>0</v>
      </c>
      <c r="AI21" s="52">
        <v>0</v>
      </c>
      <c r="AJ21" s="52">
        <v>0</v>
      </c>
      <c r="AK21" s="52">
        <v>0</v>
      </c>
      <c r="AL21" s="52">
        <v>0</v>
      </c>
      <c r="AM21" s="52">
        <v>0</v>
      </c>
      <c r="AN21" s="52">
        <v>0</v>
      </c>
      <c r="AO21" s="52">
        <v>0</v>
      </c>
      <c r="AP21" s="52">
        <v>0</v>
      </c>
      <c r="AQ21" s="52">
        <v>0</v>
      </c>
      <c r="AR21" s="52">
        <v>3309</v>
      </c>
      <c r="AS21" s="52">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40</v>
      </c>
      <c r="CD21" s="52">
        <v>0</v>
      </c>
      <c r="CE21" s="52">
        <v>0</v>
      </c>
      <c r="CF21" s="52">
        <v>0</v>
      </c>
      <c r="CG21" s="52">
        <v>0</v>
      </c>
      <c r="CH21" s="52">
        <v>0</v>
      </c>
      <c r="CI21" s="52">
        <v>0</v>
      </c>
      <c r="CJ21" s="52">
        <v>0</v>
      </c>
      <c r="CK21" s="52">
        <v>0</v>
      </c>
      <c r="CL21" s="52">
        <v>0</v>
      </c>
      <c r="CM21" s="52">
        <v>0</v>
      </c>
      <c r="CN21" s="52">
        <v>0</v>
      </c>
      <c r="CO21" s="52">
        <v>0</v>
      </c>
      <c r="CP21" s="52">
        <v>0</v>
      </c>
      <c r="CQ21" s="51">
        <v>0</v>
      </c>
      <c r="CR21" s="51">
        <v>0</v>
      </c>
      <c r="CS21" s="51">
        <v>0</v>
      </c>
      <c r="CT21" s="51">
        <v>5</v>
      </c>
      <c r="CU21" s="51">
        <v>0</v>
      </c>
      <c r="CV21" s="51">
        <v>2</v>
      </c>
      <c r="CW21" s="51">
        <v>0</v>
      </c>
      <c r="CX21" s="51">
        <v>0</v>
      </c>
      <c r="CY21" s="51">
        <v>0</v>
      </c>
      <c r="CZ21" s="51">
        <v>0</v>
      </c>
      <c r="DA21" s="51">
        <v>0</v>
      </c>
      <c r="DB21" s="51">
        <v>0</v>
      </c>
      <c r="DC21" s="51">
        <v>15</v>
      </c>
      <c r="DD21" s="51">
        <v>0</v>
      </c>
      <c r="DE21" s="51">
        <v>0</v>
      </c>
      <c r="DF21" s="51">
        <v>0</v>
      </c>
      <c r="DG21" s="51">
        <v>0</v>
      </c>
      <c r="DH21" s="51">
        <v>0</v>
      </c>
      <c r="DI21" s="51">
        <v>0</v>
      </c>
      <c r="DJ21" s="51">
        <v>0</v>
      </c>
      <c r="DK21" s="51">
        <v>0</v>
      </c>
      <c r="DL21" s="51">
        <v>0</v>
      </c>
      <c r="DM21" s="51">
        <v>0</v>
      </c>
      <c r="DN21" s="51">
        <v>0</v>
      </c>
      <c r="DO21" s="51">
        <v>0</v>
      </c>
      <c r="DP21" s="51">
        <v>0</v>
      </c>
      <c r="DQ21" s="51">
        <v>0</v>
      </c>
      <c r="DR21" s="51">
        <v>0</v>
      </c>
      <c r="DS21" s="51">
        <v>0</v>
      </c>
      <c r="DT21" s="51">
        <v>0</v>
      </c>
      <c r="DU21" s="51">
        <v>0</v>
      </c>
      <c r="DV21" s="51">
        <v>0</v>
      </c>
      <c r="DW21" s="51">
        <v>0</v>
      </c>
      <c r="DX21" s="51">
        <v>0</v>
      </c>
      <c r="DY21" s="51">
        <v>0</v>
      </c>
      <c r="DZ21" s="51">
        <v>0</v>
      </c>
      <c r="EA21" s="51">
        <v>0</v>
      </c>
      <c r="EB21" s="51">
        <v>0</v>
      </c>
      <c r="EC21" s="51">
        <v>0</v>
      </c>
      <c r="ED21" s="51">
        <v>0</v>
      </c>
      <c r="EE21" s="51">
        <v>0</v>
      </c>
      <c r="EF21" s="51">
        <v>0</v>
      </c>
      <c r="EG21" s="51">
        <v>0</v>
      </c>
      <c r="EH21" s="51">
        <v>0</v>
      </c>
      <c r="EI21" s="51">
        <v>0</v>
      </c>
      <c r="EJ21" s="51">
        <v>0</v>
      </c>
      <c r="EK21" s="51">
        <v>0</v>
      </c>
      <c r="EL21" s="51">
        <v>0</v>
      </c>
      <c r="EM21" s="51">
        <v>0</v>
      </c>
      <c r="EN21" s="51">
        <v>0</v>
      </c>
      <c r="EO21" s="51">
        <v>0</v>
      </c>
      <c r="EP21" s="51">
        <v>0</v>
      </c>
      <c r="EQ21" s="51">
        <v>0</v>
      </c>
      <c r="ER21" s="51">
        <v>0</v>
      </c>
      <c r="ES21" s="51">
        <v>0</v>
      </c>
      <c r="ET21" s="51">
        <v>0</v>
      </c>
      <c r="EU21" s="51">
        <v>0</v>
      </c>
      <c r="EV21" s="51">
        <v>0</v>
      </c>
      <c r="EW21" s="51">
        <v>0</v>
      </c>
      <c r="EX21" s="51">
        <v>0</v>
      </c>
      <c r="EY21" s="51">
        <v>0</v>
      </c>
      <c r="EZ21" s="51">
        <v>0</v>
      </c>
      <c r="FA21" s="51">
        <v>0</v>
      </c>
      <c r="FB21" s="51">
        <v>0</v>
      </c>
      <c r="FC21" s="51">
        <v>0</v>
      </c>
      <c r="FD21" s="51">
        <v>0</v>
      </c>
      <c r="FE21" s="51">
        <v>0</v>
      </c>
      <c r="FF21" s="51">
        <v>0</v>
      </c>
      <c r="FG21" s="51">
        <v>1</v>
      </c>
      <c r="FH21" s="51">
        <v>0</v>
      </c>
      <c r="FI21" s="51">
        <v>0</v>
      </c>
      <c r="FJ21" s="51">
        <v>1</v>
      </c>
      <c r="FK21" s="51">
        <v>0</v>
      </c>
      <c r="FL21" s="51">
        <v>0</v>
      </c>
      <c r="FM21" s="51">
        <v>0</v>
      </c>
      <c r="FN21" s="51">
        <v>0</v>
      </c>
      <c r="FO21" s="51">
        <v>0</v>
      </c>
      <c r="FP21" s="51">
        <v>0</v>
      </c>
      <c r="FQ21" s="51">
        <v>0</v>
      </c>
      <c r="FR21" s="51">
        <v>0</v>
      </c>
      <c r="FS21" s="51">
        <v>0</v>
      </c>
      <c r="FT21" s="51">
        <v>0</v>
      </c>
      <c r="FU21" s="51">
        <v>0</v>
      </c>
      <c r="FV21" s="51">
        <v>0</v>
      </c>
      <c r="FW21" s="51">
        <v>0</v>
      </c>
      <c r="FX21" s="51">
        <v>0</v>
      </c>
      <c r="FY21" s="51">
        <v>0</v>
      </c>
      <c r="FZ21" s="51">
        <v>0</v>
      </c>
      <c r="GA21" s="51">
        <v>0</v>
      </c>
      <c r="GB21" s="51">
        <v>4</v>
      </c>
      <c r="GC21" s="51">
        <v>0</v>
      </c>
      <c r="GD21" s="51">
        <v>0</v>
      </c>
      <c r="GE21" s="51">
        <v>0</v>
      </c>
      <c r="GF21" s="51">
        <v>0</v>
      </c>
      <c r="GG21" s="51">
        <v>0</v>
      </c>
      <c r="GH21" s="51">
        <v>0</v>
      </c>
      <c r="GI21" s="51">
        <v>0</v>
      </c>
      <c r="GJ21" s="51">
        <v>0</v>
      </c>
      <c r="GK21" s="51">
        <v>0</v>
      </c>
      <c r="GL21" s="51">
        <v>0</v>
      </c>
      <c r="GM21" s="51">
        <v>0</v>
      </c>
      <c r="GN21" s="51">
        <v>0</v>
      </c>
      <c r="GO21" s="51">
        <v>0</v>
      </c>
      <c r="GP21" s="51">
        <v>0</v>
      </c>
      <c r="GQ21" s="51">
        <v>0</v>
      </c>
      <c r="GR21" s="51">
        <v>0</v>
      </c>
      <c r="GS21" s="51">
        <v>0</v>
      </c>
      <c r="GT21" s="51">
        <v>0</v>
      </c>
      <c r="GU21" s="51">
        <v>0</v>
      </c>
      <c r="GV21" s="51">
        <v>0</v>
      </c>
      <c r="GW21" s="51">
        <v>0</v>
      </c>
      <c r="GX21" s="51">
        <v>0</v>
      </c>
      <c r="GY21" s="51">
        <v>0</v>
      </c>
      <c r="GZ21" s="51">
        <v>0</v>
      </c>
      <c r="HA21" s="51">
        <v>0</v>
      </c>
      <c r="HB21" s="51">
        <v>0</v>
      </c>
      <c r="HC21" s="51">
        <v>0</v>
      </c>
      <c r="HD21" s="51">
        <v>0</v>
      </c>
      <c r="HE21" s="51">
        <v>0</v>
      </c>
      <c r="HF21" s="51">
        <v>0</v>
      </c>
      <c r="HG21" s="51">
        <v>0</v>
      </c>
      <c r="HH21" s="51">
        <v>0</v>
      </c>
      <c r="HI21" s="51">
        <v>0</v>
      </c>
      <c r="HJ21" s="51">
        <v>0</v>
      </c>
      <c r="HK21" s="51">
        <v>0</v>
      </c>
      <c r="HL21" s="51">
        <v>0</v>
      </c>
      <c r="HM21" s="51">
        <v>0</v>
      </c>
      <c r="HN21" s="51">
        <v>0</v>
      </c>
      <c r="HO21" s="51">
        <v>0</v>
      </c>
      <c r="HP21" s="51">
        <v>0</v>
      </c>
    </row>
    <row r="22" spans="2:224" ht="15.75" thickTop="1" x14ac:dyDescent="0.25">
      <c r="B22" s="41" t="s">
        <v>4349</v>
      </c>
      <c r="C22" s="42">
        <v>448202</v>
      </c>
      <c r="D22" s="43">
        <v>1256</v>
      </c>
      <c r="E22" s="43">
        <v>552</v>
      </c>
      <c r="F22" s="42">
        <f>SUM(F5:F21)</f>
        <v>468043</v>
      </c>
      <c r="G22" s="42">
        <v>258102</v>
      </c>
      <c r="H22" s="42">
        <v>62764</v>
      </c>
      <c r="I22" s="42">
        <v>34955</v>
      </c>
      <c r="J22" s="42">
        <v>10896</v>
      </c>
      <c r="K22" s="42">
        <v>35225</v>
      </c>
      <c r="L22" s="42">
        <v>0</v>
      </c>
      <c r="M22" s="42">
        <v>2523</v>
      </c>
      <c r="N22" s="42">
        <v>43737</v>
      </c>
      <c r="O22" s="43">
        <v>106</v>
      </c>
      <c r="P22" s="43">
        <v>76</v>
      </c>
      <c r="Q22" s="43">
        <v>128</v>
      </c>
      <c r="R22" s="43">
        <v>46</v>
      </c>
      <c r="S22" s="43">
        <v>96</v>
      </c>
      <c r="T22" s="43">
        <v>42</v>
      </c>
      <c r="U22" s="43">
        <v>5</v>
      </c>
      <c r="V22" s="43">
        <v>24</v>
      </c>
      <c r="W22" s="43">
        <v>0</v>
      </c>
      <c r="X22" s="43">
        <v>7</v>
      </c>
      <c r="Y22" s="43">
        <v>22</v>
      </c>
      <c r="Z22" s="42">
        <v>89139</v>
      </c>
      <c r="AA22" s="42">
        <v>47360</v>
      </c>
      <c r="AB22" s="42">
        <v>40522</v>
      </c>
      <c r="AC22" s="42">
        <v>37565</v>
      </c>
      <c r="AD22" s="42">
        <v>35008</v>
      </c>
      <c r="AE22" s="42">
        <v>26626</v>
      </c>
      <c r="AF22" s="42">
        <v>26522</v>
      </c>
      <c r="AG22" s="42">
        <v>20880</v>
      </c>
      <c r="AH22" s="42">
        <v>19902</v>
      </c>
      <c r="AI22" s="42">
        <v>17902</v>
      </c>
      <c r="AJ22" s="42">
        <v>14581</v>
      </c>
      <c r="AK22" s="42">
        <v>13036</v>
      </c>
      <c r="AL22" s="42">
        <v>10335</v>
      </c>
      <c r="AM22" s="42">
        <v>10275</v>
      </c>
      <c r="AN22" s="42">
        <v>5373</v>
      </c>
      <c r="AO22" s="42">
        <v>5071</v>
      </c>
      <c r="AP22" s="42">
        <v>5010</v>
      </c>
      <c r="AQ22" s="42">
        <v>3615</v>
      </c>
      <c r="AR22" s="42">
        <v>3554</v>
      </c>
      <c r="AS22" s="42">
        <v>2810</v>
      </c>
      <c r="AT22" s="42">
        <v>2789</v>
      </c>
      <c r="AU22" s="42">
        <v>2227</v>
      </c>
      <c r="AV22" s="42">
        <v>1068</v>
      </c>
      <c r="AW22" s="42">
        <v>820</v>
      </c>
      <c r="AX22" s="42">
        <v>562</v>
      </c>
      <c r="AY22" s="42">
        <v>506</v>
      </c>
      <c r="AZ22" s="42">
        <v>450</v>
      </c>
      <c r="BA22" s="42">
        <v>346</v>
      </c>
      <c r="BB22" s="42">
        <v>320</v>
      </c>
      <c r="BC22" s="42">
        <v>309</v>
      </c>
      <c r="BD22" s="42">
        <v>297</v>
      </c>
      <c r="BE22" s="42">
        <v>277</v>
      </c>
      <c r="BF22" s="42">
        <v>273</v>
      </c>
      <c r="BG22" s="42">
        <v>219</v>
      </c>
      <c r="BH22" s="42">
        <v>203</v>
      </c>
      <c r="BI22" s="42">
        <v>201</v>
      </c>
      <c r="BJ22" s="42">
        <v>185</v>
      </c>
      <c r="BK22" s="42">
        <v>180</v>
      </c>
      <c r="BL22" s="42">
        <v>155</v>
      </c>
      <c r="BM22" s="42">
        <v>147</v>
      </c>
      <c r="BN22" s="42">
        <v>142</v>
      </c>
      <c r="BO22" s="42">
        <v>116</v>
      </c>
      <c r="BP22" s="42">
        <v>113</v>
      </c>
      <c r="BQ22" s="42">
        <v>113</v>
      </c>
      <c r="BR22" s="42">
        <v>98</v>
      </c>
      <c r="BS22" s="42">
        <v>96</v>
      </c>
      <c r="BT22" s="42">
        <v>88</v>
      </c>
      <c r="BU22" s="42">
        <v>78</v>
      </c>
      <c r="BV22" s="42">
        <v>76</v>
      </c>
      <c r="BW22" s="42">
        <v>75</v>
      </c>
      <c r="BX22" s="42">
        <v>71</v>
      </c>
      <c r="BY22" s="42">
        <v>60</v>
      </c>
      <c r="BZ22" s="42">
        <v>60</v>
      </c>
      <c r="CA22" s="42">
        <v>51</v>
      </c>
      <c r="CB22" s="42">
        <v>48</v>
      </c>
      <c r="CC22" s="42">
        <v>40</v>
      </c>
      <c r="CD22" s="42">
        <v>30</v>
      </c>
      <c r="CE22" s="42">
        <v>30</v>
      </c>
      <c r="CF22" s="42">
        <v>28</v>
      </c>
      <c r="CG22" s="42">
        <v>24</v>
      </c>
      <c r="CH22" s="42">
        <v>20</v>
      </c>
      <c r="CI22" s="42">
        <v>20</v>
      </c>
      <c r="CJ22" s="42">
        <v>20</v>
      </c>
      <c r="CK22" s="42">
        <v>18</v>
      </c>
      <c r="CL22" s="42">
        <v>16</v>
      </c>
      <c r="CM22" s="42">
        <v>14</v>
      </c>
      <c r="CN22" s="42">
        <v>14</v>
      </c>
      <c r="CO22" s="42">
        <v>12</v>
      </c>
      <c r="CP22" s="42">
        <v>11</v>
      </c>
      <c r="CQ22" s="41">
        <v>163</v>
      </c>
      <c r="CR22" s="41">
        <v>115</v>
      </c>
      <c r="CS22" s="41">
        <v>111</v>
      </c>
      <c r="CT22" s="41">
        <v>104</v>
      </c>
      <c r="CU22" s="41">
        <v>98</v>
      </c>
      <c r="CV22" s="41">
        <v>91</v>
      </c>
      <c r="CW22" s="41">
        <v>84</v>
      </c>
      <c r="CX22" s="41">
        <v>70</v>
      </c>
      <c r="CY22" s="41">
        <v>63</v>
      </c>
      <c r="CZ22" s="41">
        <v>46</v>
      </c>
      <c r="DA22" s="41">
        <v>33</v>
      </c>
      <c r="DB22" s="41">
        <v>30</v>
      </c>
      <c r="DC22" s="41">
        <v>21</v>
      </c>
      <c r="DD22" s="41">
        <v>19</v>
      </c>
      <c r="DE22" s="41">
        <v>19</v>
      </c>
      <c r="DF22" s="41">
        <v>18</v>
      </c>
      <c r="DG22" s="41">
        <v>18</v>
      </c>
      <c r="DH22" s="41">
        <v>15</v>
      </c>
      <c r="DI22" s="41">
        <v>15</v>
      </c>
      <c r="DJ22" s="41">
        <v>13</v>
      </c>
      <c r="DK22" s="41">
        <v>9</v>
      </c>
      <c r="DL22" s="41">
        <v>8</v>
      </c>
      <c r="DM22" s="41">
        <v>8</v>
      </c>
      <c r="DN22" s="41">
        <v>6</v>
      </c>
      <c r="DO22" s="41">
        <v>6</v>
      </c>
      <c r="DP22" s="41">
        <v>5</v>
      </c>
      <c r="DQ22" s="41">
        <v>5</v>
      </c>
      <c r="DR22" s="41">
        <v>4</v>
      </c>
      <c r="DS22" s="41">
        <v>3</v>
      </c>
      <c r="DT22" s="41">
        <v>3</v>
      </c>
      <c r="DU22" s="41">
        <v>3</v>
      </c>
      <c r="DV22" s="41">
        <v>3</v>
      </c>
      <c r="DW22" s="41">
        <v>2</v>
      </c>
      <c r="DX22" s="41">
        <v>2</v>
      </c>
      <c r="DY22" s="41">
        <v>2</v>
      </c>
      <c r="DZ22" s="41">
        <v>2</v>
      </c>
      <c r="EA22" s="41">
        <v>2</v>
      </c>
      <c r="EB22" s="41">
        <v>2</v>
      </c>
      <c r="EC22" s="41">
        <v>2</v>
      </c>
      <c r="ED22" s="41">
        <v>2</v>
      </c>
      <c r="EE22" s="41">
        <v>2</v>
      </c>
      <c r="EF22" s="41">
        <v>2</v>
      </c>
      <c r="EG22" s="41">
        <v>1</v>
      </c>
      <c r="EH22" s="41">
        <v>1</v>
      </c>
      <c r="EI22" s="41">
        <v>1</v>
      </c>
      <c r="EJ22" s="41">
        <v>1</v>
      </c>
      <c r="EK22" s="41">
        <v>1</v>
      </c>
      <c r="EL22" s="41">
        <v>1</v>
      </c>
      <c r="EM22" s="41">
        <v>1</v>
      </c>
      <c r="EN22" s="41">
        <v>1</v>
      </c>
      <c r="EO22" s="41">
        <v>1</v>
      </c>
      <c r="EP22" s="41">
        <v>1</v>
      </c>
      <c r="EQ22" s="41">
        <v>1</v>
      </c>
      <c r="ER22" s="41">
        <v>1</v>
      </c>
      <c r="ES22" s="41">
        <v>1</v>
      </c>
      <c r="ET22" s="41">
        <v>1</v>
      </c>
      <c r="EU22" s="41">
        <v>1</v>
      </c>
      <c r="EV22" s="41">
        <v>1</v>
      </c>
      <c r="EW22" s="41">
        <v>1</v>
      </c>
      <c r="EX22" s="41">
        <v>1</v>
      </c>
      <c r="EY22" s="41">
        <v>1</v>
      </c>
      <c r="EZ22" s="41">
        <v>1</v>
      </c>
      <c r="FA22" s="41">
        <v>1</v>
      </c>
      <c r="FB22" s="41">
        <v>1</v>
      </c>
      <c r="FC22" s="41">
        <v>1</v>
      </c>
      <c r="FD22" s="41">
        <v>1</v>
      </c>
      <c r="FE22" s="41">
        <v>1</v>
      </c>
      <c r="FF22" s="41">
        <v>1</v>
      </c>
      <c r="FG22" s="41">
        <v>1</v>
      </c>
      <c r="FH22" s="41">
        <v>65</v>
      </c>
      <c r="FI22" s="41">
        <v>56</v>
      </c>
      <c r="FJ22" s="41">
        <v>55</v>
      </c>
      <c r="FK22" s="41">
        <v>38</v>
      </c>
      <c r="FL22" s="41">
        <v>38</v>
      </c>
      <c r="FM22" s="41">
        <v>35</v>
      </c>
      <c r="FN22" s="41">
        <v>30</v>
      </c>
      <c r="FO22" s="41">
        <v>27</v>
      </c>
      <c r="FP22" s="41">
        <v>27</v>
      </c>
      <c r="FQ22" s="41">
        <v>17</v>
      </c>
      <c r="FR22" s="41">
        <v>17</v>
      </c>
      <c r="FS22" s="41">
        <v>12</v>
      </c>
      <c r="FT22" s="41">
        <v>10</v>
      </c>
      <c r="FU22" s="41">
        <v>10</v>
      </c>
      <c r="FV22" s="41">
        <v>8</v>
      </c>
      <c r="FW22" s="41">
        <v>7</v>
      </c>
      <c r="FX22" s="41">
        <v>6</v>
      </c>
      <c r="FY22" s="41">
        <v>6</v>
      </c>
      <c r="FZ22" s="41">
        <v>5</v>
      </c>
      <c r="GA22" s="41">
        <v>5</v>
      </c>
      <c r="GB22" s="41">
        <v>5</v>
      </c>
      <c r="GC22" s="41">
        <v>5</v>
      </c>
      <c r="GD22" s="41">
        <v>4</v>
      </c>
      <c r="GE22" s="41">
        <v>4</v>
      </c>
      <c r="GF22" s="41">
        <v>4</v>
      </c>
      <c r="GG22" s="41">
        <v>4</v>
      </c>
      <c r="GH22" s="41">
        <v>4</v>
      </c>
      <c r="GI22" s="41">
        <v>3</v>
      </c>
      <c r="GJ22" s="41">
        <v>3</v>
      </c>
      <c r="GK22" s="41">
        <v>3</v>
      </c>
      <c r="GL22" s="41">
        <v>3</v>
      </c>
      <c r="GM22" s="41">
        <v>2</v>
      </c>
      <c r="GN22" s="41">
        <v>2</v>
      </c>
      <c r="GO22" s="41">
        <v>2</v>
      </c>
      <c r="GP22" s="41">
        <v>2</v>
      </c>
      <c r="GQ22" s="41">
        <v>2</v>
      </c>
      <c r="GR22" s="41">
        <v>2</v>
      </c>
      <c r="GS22" s="41">
        <v>1</v>
      </c>
      <c r="GT22" s="41">
        <v>1</v>
      </c>
      <c r="GU22" s="41">
        <v>1</v>
      </c>
      <c r="GV22" s="41">
        <v>1</v>
      </c>
      <c r="GW22" s="41">
        <v>1</v>
      </c>
      <c r="GX22" s="41">
        <v>1</v>
      </c>
      <c r="GY22" s="41">
        <v>1</v>
      </c>
      <c r="GZ22" s="41">
        <v>1</v>
      </c>
      <c r="HA22" s="41">
        <v>1</v>
      </c>
      <c r="HB22" s="41">
        <v>1</v>
      </c>
      <c r="HC22" s="41">
        <v>1</v>
      </c>
      <c r="HD22" s="41">
        <v>1</v>
      </c>
      <c r="HE22" s="41">
        <v>1</v>
      </c>
      <c r="HF22" s="41">
        <v>1</v>
      </c>
      <c r="HG22" s="41">
        <v>1</v>
      </c>
      <c r="HH22" s="41">
        <v>1</v>
      </c>
      <c r="HI22" s="41">
        <v>1</v>
      </c>
      <c r="HJ22" s="41">
        <v>1</v>
      </c>
      <c r="HK22" s="41">
        <v>1</v>
      </c>
      <c r="HL22" s="41">
        <v>1</v>
      </c>
      <c r="HM22" s="41">
        <v>1</v>
      </c>
      <c r="HN22" s="41">
        <v>1</v>
      </c>
      <c r="HO22" s="41">
        <v>1</v>
      </c>
      <c r="HP22" s="41">
        <v>1</v>
      </c>
    </row>
    <row r="24" spans="2:224" x14ac:dyDescent="0.25">
      <c r="G24" s="55" t="s">
        <v>4428</v>
      </c>
      <c r="H24" s="55"/>
      <c r="I24" s="54">
        <f>SUM($C$5:$C$10)+SUM($F$5:$F$10)</f>
        <v>476959</v>
      </c>
    </row>
    <row r="25" spans="2:224" x14ac:dyDescent="0.25">
      <c r="B25" s="44" t="s">
        <v>4356</v>
      </c>
      <c r="C25" s="64" t="s">
        <v>4357</v>
      </c>
    </row>
    <row r="26" spans="2:224" x14ac:dyDescent="0.25">
      <c r="B26" s="44" t="s">
        <v>4358</v>
      </c>
      <c r="C26" s="54" t="s">
        <v>4360</v>
      </c>
    </row>
    <row r="27" spans="2:224" x14ac:dyDescent="0.25">
      <c r="B27" s="44" t="s">
        <v>4359</v>
      </c>
      <c r="C27" s="54" t="s">
        <v>4361</v>
      </c>
    </row>
    <row r="28" spans="2:224" x14ac:dyDescent="0.25">
      <c r="D28" s="92" t="s">
        <v>4458</v>
      </c>
      <c r="E28" s="92" t="s">
        <v>4461</v>
      </c>
    </row>
    <row r="29" spans="2:224" x14ac:dyDescent="0.25">
      <c r="B29" s="44" t="s">
        <v>4460</v>
      </c>
      <c r="C29" s="54">
        <f>Rémunérations!E136+'Conventions signées'!G561+'Avantages perçus'!F1262</f>
        <v>169991</v>
      </c>
      <c r="D29" s="93">
        <f>C29/($C$22+$F$22)</f>
        <v>0.18553007110543576</v>
      </c>
      <c r="E29" s="93">
        <f>D29</f>
        <v>0.18553007110543576</v>
      </c>
    </row>
    <row r="30" spans="2:224" x14ac:dyDescent="0.25">
      <c r="B30" s="44" t="s">
        <v>185</v>
      </c>
      <c r="C30" s="54">
        <f>Rémunérations!E138+'Conventions signées'!G559+'Avantages perçus'!F1264</f>
        <v>107539</v>
      </c>
      <c r="D30" s="93">
        <f t="shared" ref="D30:D47" si="0">C30/($C$22+$F$22)</f>
        <v>0.11736926258806324</v>
      </c>
      <c r="E30" s="93">
        <f>D30+E29</f>
        <v>0.30289933369349897</v>
      </c>
    </row>
    <row r="31" spans="2:224" x14ac:dyDescent="0.25">
      <c r="B31" s="44" t="s">
        <v>1242</v>
      </c>
      <c r="C31" s="54">
        <f>Rémunérations!E$139+'Conventions signées'!G$560+'Avantages perçus'!F$1263</f>
        <v>91077</v>
      </c>
      <c r="D31" s="93">
        <f t="shared" si="0"/>
        <v>9.9402452400831662E-2</v>
      </c>
      <c r="E31" s="93">
        <f t="shared" ref="E31:E37" si="1">D31+E30</f>
        <v>0.40230178609433065</v>
      </c>
    </row>
    <row r="32" spans="2:224" x14ac:dyDescent="0.25">
      <c r="B32" s="44" t="s">
        <v>1108</v>
      </c>
      <c r="C32" s="54">
        <f>Rémunérations!E$142+'Conventions signées'!G$558+'Avantages perçus'!F$1267</f>
        <v>83146</v>
      </c>
      <c r="D32" s="93">
        <f t="shared" si="0"/>
        <v>9.0746470649225919E-2</v>
      </c>
      <c r="E32" s="93">
        <f t="shared" si="1"/>
        <v>0.49304825674355657</v>
      </c>
      <c r="F32" s="54"/>
    </row>
    <row r="33" spans="2:5" x14ac:dyDescent="0.25">
      <c r="B33" s="44" t="s">
        <v>916</v>
      </c>
      <c r="C33" s="54">
        <f>Rémunérations!E137+'Conventions signées'!G563+'Avantages perçus'!F1265</f>
        <v>61935</v>
      </c>
      <c r="D33" s="93">
        <f t="shared" si="0"/>
        <v>6.7596548957975219E-2</v>
      </c>
      <c r="E33" s="93">
        <f t="shared" si="1"/>
        <v>0.56064480570153175</v>
      </c>
    </row>
    <row r="34" spans="2:5" x14ac:dyDescent="0.25">
      <c r="B34" s="44" t="s">
        <v>4457</v>
      </c>
      <c r="C34" s="54">
        <f>Rémunérations!E141+'Conventions signées'!G562+'Avantages perçus'!F1269</f>
        <v>36123</v>
      </c>
      <c r="D34" s="93">
        <f t="shared" si="0"/>
        <v>3.942504461143035E-2</v>
      </c>
      <c r="E34" s="93">
        <f t="shared" si="1"/>
        <v>0.60006985031296212</v>
      </c>
    </row>
    <row r="35" spans="2:5" x14ac:dyDescent="0.25">
      <c r="B35" s="44" t="s">
        <v>121</v>
      </c>
      <c r="C35" s="54">
        <f>Rémunérations!E140+'Conventions signées'!G568+'Avantages perçus'!F1268</f>
        <v>34117</v>
      </c>
      <c r="D35" s="93">
        <f t="shared" si="0"/>
        <v>3.7235673864523137E-2</v>
      </c>
      <c r="E35" s="93">
        <f t="shared" si="1"/>
        <v>0.63730552417748521</v>
      </c>
    </row>
    <row r="36" spans="2:5" x14ac:dyDescent="0.25">
      <c r="B36" s="44" t="s">
        <v>1216</v>
      </c>
      <c r="C36" s="54">
        <f>Rémunérations!E$145+'Conventions signées'!G$565+'Avantages perçus'!F$1271</f>
        <v>24178</v>
      </c>
      <c r="D36" s="93">
        <f t="shared" si="0"/>
        <v>2.6388138543730115E-2</v>
      </c>
      <c r="E36" s="93">
        <f t="shared" si="1"/>
        <v>0.66369366272121533</v>
      </c>
    </row>
    <row r="37" spans="2:5" x14ac:dyDescent="0.25">
      <c r="B37" s="44" t="s">
        <v>4454</v>
      </c>
      <c r="C37" s="54">
        <f>Rémunérations!E$149+'Conventions signées'!G$564+'Avantages perçus'!F$1272</f>
        <v>21550</v>
      </c>
      <c r="D37" s="93">
        <f t="shared" si="0"/>
        <v>2.3519910067722062E-2</v>
      </c>
      <c r="E37" s="93">
        <f t="shared" si="1"/>
        <v>0.68721357278893735</v>
      </c>
    </row>
    <row r="38" spans="2:5" x14ac:dyDescent="0.25">
      <c r="B38" s="44" t="s">
        <v>24</v>
      </c>
      <c r="C38" s="54">
        <f>Rémunérations!E$152+'Conventions signées'!G$576+'Avantages perçus'!F$1270</f>
        <v>19310</v>
      </c>
      <c r="D38" s="93">
        <f t="shared" si="0"/>
        <v>2.1075149114047006E-2</v>
      </c>
      <c r="E38" s="93">
        <f t="shared" ref="E38:E41" si="2">D38+E37</f>
        <v>0.70828872190298431</v>
      </c>
    </row>
    <row r="39" spans="2:5" x14ac:dyDescent="0.25">
      <c r="B39" s="44" t="s">
        <v>2147</v>
      </c>
      <c r="C39" s="54">
        <f>Rémunérations!E$143+'Conventions signées'!G$569+'Avantages perçus'!F$1274</f>
        <v>18034</v>
      </c>
      <c r="D39" s="93">
        <f t="shared" si="0"/>
        <v>1.9682508499364253E-2</v>
      </c>
      <c r="E39" s="93">
        <f t="shared" si="2"/>
        <v>0.72797123040234857</v>
      </c>
    </row>
    <row r="40" spans="2:5" x14ac:dyDescent="0.25">
      <c r="B40" s="44" t="s">
        <v>4456</v>
      </c>
      <c r="C40" s="54">
        <f>Rémunérations!E$147+'Conventions signées'!G$587+'Avantages perçus'!F$1273</f>
        <v>17758</v>
      </c>
      <c r="D40" s="93">
        <f t="shared" si="0"/>
        <v>1.9381279024715006E-2</v>
      </c>
      <c r="E40" s="93">
        <f t="shared" si="2"/>
        <v>0.74735250942706355</v>
      </c>
    </row>
    <row r="41" spans="2:5" x14ac:dyDescent="0.25">
      <c r="B41" s="44" t="s">
        <v>1428</v>
      </c>
      <c r="C41" s="54">
        <f>Rémunérations!E$146+'Conventions signées'!G$586+'Avantages perçus'!F$1275</f>
        <v>11253</v>
      </c>
      <c r="D41" s="93">
        <f t="shared" si="0"/>
        <v>1.2281649558797047E-2</v>
      </c>
      <c r="E41" s="93">
        <f t="shared" si="2"/>
        <v>0.75963415898586062</v>
      </c>
    </row>
    <row r="42" spans="2:5" x14ac:dyDescent="0.25">
      <c r="B42" s="44" t="s">
        <v>4462</v>
      </c>
      <c r="C42" s="54">
        <f>Rémunérations!E$151+'Conventions signées'!G$575+'Avantages perçus'!F$1277</f>
        <v>7210</v>
      </c>
      <c r="D42" s="93">
        <f t="shared" si="0"/>
        <v>7.8690743196415808E-3</v>
      </c>
      <c r="E42" s="93">
        <f t="shared" ref="E42:E43" si="3">D42+E41</f>
        <v>0.76750323330550219</v>
      </c>
    </row>
    <row r="43" spans="2:5" x14ac:dyDescent="0.25">
      <c r="B43" s="44" t="s">
        <v>1248</v>
      </c>
      <c r="C43" s="54">
        <f>Rémunérations!E$144+'Conventions signées'!G$589+'Avantages perçus'!F$1283</f>
        <v>6450</v>
      </c>
      <c r="D43" s="93">
        <f t="shared" si="0"/>
        <v>7.0396018532161162E-3</v>
      </c>
      <c r="E43" s="93">
        <f t="shared" si="3"/>
        <v>0.77454283515871836</v>
      </c>
    </row>
    <row r="44" spans="2:5" x14ac:dyDescent="0.25">
      <c r="B44" s="44" t="s">
        <v>566</v>
      </c>
      <c r="C44" s="54">
        <f>Rémunérations!E$155+'Conventions signées'!G$567+'Avantages perçus'!F$1281</f>
        <v>5589</v>
      </c>
      <c r="D44" s="93">
        <f t="shared" si="0"/>
        <v>6.099896861647267E-3</v>
      </c>
      <c r="E44" s="93">
        <f t="shared" ref="E44:E47" si="4">D44+E43</f>
        <v>0.7806427320203656</v>
      </c>
    </row>
    <row r="45" spans="2:5" x14ac:dyDescent="0.25">
      <c r="B45" s="44" t="s">
        <v>1543</v>
      </c>
      <c r="C45" s="54">
        <f>Rémunérations!E$150+'Conventions signées'!G$566+'Avantages perçus'!F$1287</f>
        <v>5115</v>
      </c>
      <c r="D45" s="93">
        <f t="shared" si="0"/>
        <v>5.5825679812713845E-3</v>
      </c>
      <c r="E45" s="93">
        <f t="shared" si="4"/>
        <v>0.78622530000163704</v>
      </c>
    </row>
    <row r="46" spans="2:5" x14ac:dyDescent="0.25">
      <c r="B46" s="44" t="s">
        <v>175</v>
      </c>
      <c r="C46" s="54">
        <f>'Avantages perçus'!F$1276</f>
        <v>5071</v>
      </c>
      <c r="D46" s="93">
        <f t="shared" si="0"/>
        <v>5.5345458911099108E-3</v>
      </c>
      <c r="E46" s="93">
        <f t="shared" si="4"/>
        <v>0.79175984589274695</v>
      </c>
    </row>
    <row r="47" spans="2:5" x14ac:dyDescent="0.25">
      <c r="B47" s="44" t="s">
        <v>1316</v>
      </c>
      <c r="C47" s="54">
        <f>Rémunérations!E$148</f>
        <v>4660</v>
      </c>
      <c r="D47" s="93">
        <f t="shared" si="0"/>
        <v>5.0859759125561396E-3</v>
      </c>
      <c r="E47" s="93">
        <f t="shared" si="4"/>
        <v>0.79684582180530306</v>
      </c>
    </row>
  </sheetData>
  <mergeCells count="6">
    <mergeCell ref="C3:F3"/>
    <mergeCell ref="FH3:HP3"/>
    <mergeCell ref="G3:N3"/>
    <mergeCell ref="O3:Y3"/>
    <mergeCell ref="Z3:CP3"/>
    <mergeCell ref="CQ3:FG3"/>
  </mergeCells>
  <pageMargins left="0.7" right="0.7" top="0.75" bottom="0.75" header="0.3" footer="0.3"/>
  <pageSetup paperSize="9" orientation="portrait" horizontalDpi="4294967293"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Avantages perçus</vt:lpstr>
      <vt:lpstr>Conventions signées</vt:lpstr>
      <vt:lpstr>Rémunérations</vt:lpstr>
      <vt:lpstr>AVANTAGES</vt:lpstr>
      <vt:lpstr>CONVENTIONS</vt:lpstr>
      <vt:lpstr>FIRMES</vt:lpstr>
      <vt:lpstr>Conception</vt:lpstr>
      <vt:lpstr>Déplacements</vt:lpstr>
      <vt:lpstr>Tableaux de synthèse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fpesty</dc:creator>
  <cp:lastModifiedBy>PESTY François</cp:lastModifiedBy>
  <dcterms:created xsi:type="dcterms:W3CDTF">2016-05-11T11:08:59Z</dcterms:created>
  <dcterms:modified xsi:type="dcterms:W3CDTF">2018-10-19T18:57:49Z</dcterms:modified>
</cp:coreProperties>
</file>