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codeName="{3D1A710C-6663-3D7B-7F91-EC182F24A4BC}"/>
  <workbookPr codeName="ThisWorkbook" defaultThemeVersion="124226"/>
  <mc:AlternateContent xmlns:mc="http://schemas.openxmlformats.org/markup-compatibility/2006">
    <mc:Choice Requires="x15">
      <x15ac:absPath xmlns:x15ac="http://schemas.microsoft.com/office/spreadsheetml/2010/11/ac" url="F:\Documents\_projet_article_Formindep_18-07\"/>
    </mc:Choice>
  </mc:AlternateContent>
  <xr:revisionPtr revIDLastSave="0" documentId="13_ncr:1_{351FE80A-6C58-4C24-B62A-5DAA316ECE87}" xr6:coauthVersionLast="37" xr6:coauthVersionMax="37" xr10:uidLastSave="{00000000-0000-0000-0000-000000000000}"/>
  <bookViews>
    <workbookView xWindow="120" yWindow="45" windowWidth="18915" windowHeight="7500" firstSheet="2" activeTab="8" xr2:uid="{00000000-000D-0000-FFFF-FFFF00000000}"/>
  </bookViews>
  <sheets>
    <sheet name="Avantages perçus" sheetId="2" r:id="rId1"/>
    <sheet name="Conventions signées" sheetId="3" r:id="rId2"/>
    <sheet name="Rémunérations" sheetId="56" r:id="rId3"/>
    <sheet name="AVANTAGES" sheetId="90" r:id="rId4"/>
    <sheet name="CONVENTIONS" sheetId="91" r:id="rId5"/>
    <sheet name="FIRMES" sheetId="93" r:id="rId6"/>
    <sheet name="Conception" sheetId="10" r:id="rId7"/>
    <sheet name="Déplacements" sheetId="57" r:id="rId8"/>
    <sheet name="Tableaux de synthèse" sheetId="96" r:id="rId9"/>
  </sheets>
  <externalReferences>
    <externalReference r:id="rId10"/>
    <externalReference r:id="rId11"/>
    <externalReference r:id="rId12"/>
    <externalReference r:id="rId13"/>
    <externalReference r:id="rId14"/>
  </externalReferences>
  <definedNames>
    <definedName name="_xlnm._FilterDatabase" localSheetId="3" hidden="1">AVANTAGES!$A$1:$B$255</definedName>
    <definedName name="_xlnm._FilterDatabase" localSheetId="0" hidden="1">'Avantages perçus'!$A$1:$F$131</definedName>
    <definedName name="_xlnm._FilterDatabase" localSheetId="4" hidden="1">CONVENTIONS!$A$1:$B$945</definedName>
    <definedName name="_xlnm._FilterDatabase" localSheetId="1" hidden="1">'Conventions signées'!$A$1:$H$699</definedName>
    <definedName name="_xlnm._FilterDatabase" localSheetId="5" hidden="1">FIRMES!$A$1:$B$2774</definedName>
    <definedName name="_xlnm._FilterDatabase" localSheetId="2" hidden="1">Rémunérations!$A$1:$E$79</definedName>
    <definedName name="A2ChoixProduit" localSheetId="3">#REF!</definedName>
    <definedName name="A2ChoixProduit" localSheetId="4">#REF!</definedName>
    <definedName name="A2ChoixProduit" localSheetId="5">#REF!</definedName>
    <definedName name="A2ChoixProduit">#REF!</definedName>
    <definedName name="AVANTAGES" localSheetId="5">#REF!</definedName>
    <definedName name="AVANTAGES">#REF!</definedName>
    <definedName name="CONVENTIONS" localSheetId="4">[1]Série!$B$2:$B$5001</definedName>
    <definedName name="CONVENTIONS">[2]Série!$B$2:$B$5001</definedName>
    <definedName name="FFF" localSheetId="4">[1]Série!$B$2:$B$5001</definedName>
    <definedName name="FFF">[2]Série!$B$2:$B$5001</definedName>
    <definedName name="ggggg" localSheetId="3">#REF!</definedName>
    <definedName name="ggggg" localSheetId="4">#REF!</definedName>
    <definedName name="ggggg" localSheetId="5">#REF!</definedName>
    <definedName name="ggggg">#REF!</definedName>
    <definedName name="Produit" localSheetId="3">[3]Série!$B$2:$B$1621</definedName>
    <definedName name="Produit" localSheetId="4">[4]Série!$B$2:$B$1621</definedName>
    <definedName name="Produit">[5]Série!$B$2:$B$1621</definedName>
    <definedName name="PRODUITS" localSheetId="3">[3]Série!$B$2:$B$5001</definedName>
    <definedName name="PRODUITS" localSheetId="4">[4]Série!$B$2:$B$5001</definedName>
    <definedName name="PRODUITS">[5]Série!$B$2:$B$5001</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9" i="96" l="1"/>
  <c r="E25" i="96"/>
  <c r="E26" i="96" s="1"/>
  <c r="E27" i="96" s="1"/>
  <c r="E28" i="96" s="1"/>
  <c r="E24" i="96"/>
  <c r="E23" i="96"/>
  <c r="D24" i="96"/>
  <c r="D25" i="96"/>
  <c r="D26" i="96"/>
  <c r="D27" i="96"/>
  <c r="D28" i="96"/>
  <c r="D29" i="96"/>
  <c r="D23" i="96"/>
  <c r="C28" i="96"/>
  <c r="C29" i="96"/>
  <c r="E115" i="56"/>
  <c r="C25" i="96"/>
  <c r="C27" i="96"/>
  <c r="C26" i="96"/>
  <c r="C24" i="96"/>
  <c r="C23" i="96"/>
  <c r="H724" i="3"/>
  <c r="G724" i="3"/>
  <c r="G716" i="3"/>
  <c r="G719" i="3"/>
  <c r="G107" i="56"/>
  <c r="G108" i="56" s="1"/>
  <c r="G109" i="56" s="1"/>
  <c r="G110" i="56" s="1"/>
  <c r="G111" i="56" s="1"/>
  <c r="G112" i="56" s="1"/>
  <c r="G113" i="56" s="1"/>
  <c r="G106" i="56"/>
  <c r="G105" i="56"/>
  <c r="F106" i="56"/>
  <c r="F107" i="56"/>
  <c r="F108" i="56"/>
  <c r="F109" i="56"/>
  <c r="F110" i="56"/>
  <c r="F111" i="56"/>
  <c r="F112" i="56"/>
  <c r="F113" i="56"/>
  <c r="F105" i="56"/>
  <c r="E108" i="56"/>
  <c r="E113" i="56"/>
  <c r="E112" i="56"/>
  <c r="E110" i="56"/>
  <c r="E114" i="56"/>
  <c r="E111" i="56"/>
  <c r="E117" i="56"/>
  <c r="E107" i="56"/>
  <c r="E106" i="56"/>
  <c r="E105" i="56"/>
  <c r="E109" i="56"/>
  <c r="H719" i="3"/>
  <c r="H717" i="3"/>
  <c r="H718" i="3"/>
  <c r="H720" i="3"/>
  <c r="H723" i="3"/>
  <c r="H725" i="3"/>
  <c r="H715" i="3"/>
  <c r="G722" i="3"/>
  <c r="G718" i="3"/>
  <c r="G721" i="3"/>
  <c r="G725" i="3"/>
  <c r="G723" i="3"/>
  <c r="G720" i="3"/>
  <c r="G715" i="3"/>
  <c r="G717" i="3"/>
  <c r="F147" i="2"/>
  <c r="F146" i="2"/>
  <c r="F144" i="2"/>
  <c r="F143" i="2"/>
  <c r="F142" i="2"/>
  <c r="F141" i="2"/>
  <c r="E102" i="56" l="1"/>
  <c r="E101" i="56"/>
  <c r="E100" i="56"/>
  <c r="E99" i="56"/>
  <c r="G712" i="3"/>
  <c r="G711" i="3"/>
  <c r="G710" i="3"/>
  <c r="G709" i="3"/>
  <c r="E88" i="56"/>
  <c r="E87" i="56"/>
  <c r="G703" i="3"/>
  <c r="G704" i="3"/>
  <c r="F8" i="96" l="1"/>
  <c r="E89" i="56"/>
  <c r="E103" i="56"/>
  <c r="F7" i="96"/>
  <c r="F6" i="96"/>
  <c r="F5" i="96"/>
  <c r="C18" i="96"/>
  <c r="C17" i="96"/>
  <c r="G705" i="3"/>
  <c r="G713" i="3"/>
  <c r="F133" i="2"/>
  <c r="G701" i="3"/>
  <c r="E8" i="96"/>
  <c r="D8" i="96"/>
  <c r="C8" i="96"/>
  <c r="E7" i="96"/>
  <c r="D7" i="96"/>
  <c r="C7" i="96"/>
  <c r="E6" i="96"/>
  <c r="D6" i="96"/>
  <c r="C6" i="96"/>
  <c r="E5" i="96"/>
  <c r="D5" i="96"/>
  <c r="C5" i="96"/>
  <c r="F9" i="96" l="1"/>
  <c r="C19" i="96"/>
  <c r="C21" i="96" s="1"/>
  <c r="E81"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PESTY François</author>
  </authors>
  <commentList>
    <comment ref="G335" authorId="0" shapeId="0" xr:uid="{1C53DA5A-90EF-4B99-A771-6A45F16D160C}">
      <text>
        <r>
          <rPr>
            <b/>
            <sz val="9"/>
            <color indexed="81"/>
            <rFont val="Tahoma"/>
            <charset val="1"/>
          </rPr>
          <t>Page 17</t>
        </r>
        <r>
          <rPr>
            <sz val="9"/>
            <color indexed="81"/>
            <rFont val="Tahoma"/>
            <charset val="1"/>
          </rPr>
          <t xml:space="preserve">
</t>
        </r>
      </text>
    </comment>
    <comment ref="G400" authorId="0" shapeId="0" xr:uid="{887EB860-B6C1-4108-AF88-2E71BD89916A}">
      <text>
        <r>
          <rPr>
            <b/>
            <sz val="9"/>
            <color indexed="81"/>
            <rFont val="Tahoma"/>
            <charset val="1"/>
          </rPr>
          <t>bas de la page 20</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fpesty</author>
  </authors>
  <commentList>
    <comment ref="F4" authorId="0" shapeId="0" xr:uid="{E4D2063B-F88E-4901-8B4C-271D67F07B9A}">
      <text>
        <r>
          <rPr>
            <sz val="9"/>
            <color indexed="81"/>
            <rFont val="Tahoma"/>
            <family val="2"/>
          </rPr>
          <t xml:space="preserve">Il s'agit des montants déclarés dans l'onglet "Rémunérations" du site Transparence santé, auxquels s'ajoutent le cas échéants ceux qui ont bien été dissimulés dans le dernier champ de la page web "détail" de chaque convention enregistrée. Pour le déterminer, il aura fallut ouvrir une à une les 269 conventions signés par les firmes avec cet oncologue, descendre jusqu'au dernier champ et enregistrer manuellement toutes ces sommes dans la feuille "Rémunérations" de ce fichier Excel... Probablement, près de 4 heures de travail de bénédictin. Merci à Marisol et à Agnès dont la (réelle) transparence  (devait) doit encore être le cadet de leurs soucis... </t>
        </r>
      </text>
    </comment>
  </commentList>
</comments>
</file>

<file path=xl/sharedStrings.xml><?xml version="1.0" encoding="utf-8"?>
<sst xmlns="http://schemas.openxmlformats.org/spreadsheetml/2006/main" count="13225" uniqueCount="5060">
  <si>
    <t>FIRME dans Transparence.sante.gouv.fr</t>
  </si>
  <si>
    <t>FIRME (libellé de regroupement)</t>
  </si>
  <si>
    <t>22 Juillet Conseil</t>
  </si>
  <si>
    <t>3-D Matrix Europe SAS</t>
  </si>
  <si>
    <t>3M Belgium bvba/sprl</t>
  </si>
  <si>
    <t>3M Deutschland GmbH</t>
  </si>
  <si>
    <t>3M France</t>
  </si>
  <si>
    <t>3M MAROC</t>
  </si>
  <si>
    <t>3M United Kingdom PLC</t>
  </si>
  <si>
    <t>3S ORTHO</t>
  </si>
  <si>
    <t>4Tech Cardio Ltd</t>
  </si>
  <si>
    <t>7 MED INDUSTRIE</t>
  </si>
  <si>
    <t>A a Z SANTE</t>
  </si>
  <si>
    <t>A DEC INTERNATIONAL INC</t>
  </si>
  <si>
    <t>A.I.R.</t>
  </si>
  <si>
    <t>A.MENARINI diagnostics</t>
  </si>
  <si>
    <t>A.R.C. Pharma</t>
  </si>
  <si>
    <t>A+A</t>
  </si>
  <si>
    <t>a2m rehateam</t>
  </si>
  <si>
    <t>AADAIRC</t>
  </si>
  <si>
    <t>ABBOTT FRANCE</t>
  </si>
  <si>
    <t>ABBOTT</t>
  </si>
  <si>
    <t>ABBOTT HEALTHCARE SAS</t>
  </si>
  <si>
    <t>ABBOTT PRODUCTS SAS</t>
  </si>
  <si>
    <t>AbbVie</t>
  </si>
  <si>
    <t>ABENA-FRANTEX</t>
  </si>
  <si>
    <t>Abiomed GmbH</t>
  </si>
  <si>
    <t>ABM</t>
  </si>
  <si>
    <t>abmedica</t>
  </si>
  <si>
    <t>ABS-Bolton Medical</t>
  </si>
  <si>
    <t>accomed</t>
  </si>
  <si>
    <t>ACCOVION SARL</t>
  </si>
  <si>
    <t>Accuray Europe</t>
  </si>
  <si>
    <t>ACIST Europe BV</t>
  </si>
  <si>
    <t>ACM</t>
  </si>
  <si>
    <t>Acorda Therapeutics, Inc.</t>
  </si>
  <si>
    <t>ACOUSTIQUE MEDICAL DU LITTORAL</t>
  </si>
  <si>
    <t>ACS-Agence Conseil Santé</t>
  </si>
  <si>
    <t>ACT+ Consulting</t>
  </si>
  <si>
    <t>ACTAVIS GROUP PTC EHF</t>
  </si>
  <si>
    <t>Actelion Pharmaceuticals France</t>
  </si>
  <si>
    <t>Actelion Pharmaceuticals Ltd</t>
  </si>
  <si>
    <t>ACTION D'ECLAT</t>
  </si>
  <si>
    <t>ADAIR</t>
  </si>
  <si>
    <t>ADAPSIA</t>
  </si>
  <si>
    <t>ADDMEDICA</t>
  </si>
  <si>
    <t>ADEP ASSISTANCE</t>
  </si>
  <si>
    <t>Adept Field Solutions</t>
  </si>
  <si>
    <t>ADIR ASSISTANCE</t>
  </si>
  <si>
    <t>Adiral Assistance</t>
  </si>
  <si>
    <t>ADLER ORTHO France</t>
  </si>
  <si>
    <t>Adler Ortho srl</t>
  </si>
  <si>
    <t>ADS ALSACE</t>
  </si>
  <si>
    <t>ADS CHAMPAGNE ARDENNE</t>
  </si>
  <si>
    <t>ADS LORRAINE</t>
  </si>
  <si>
    <t>ADVANCE SAS</t>
  </si>
  <si>
    <t>Advanced Accelerator Applications</t>
  </si>
  <si>
    <t>Advanced Accelerator Applications International SA</t>
  </si>
  <si>
    <t>ADVANCED BIONICS SARL</t>
  </si>
  <si>
    <t>Advanced Medical Services, AMS GmbH</t>
  </si>
  <si>
    <t>ADVICENNE</t>
  </si>
  <si>
    <t>Aegerion Pharmaceuticals</t>
  </si>
  <si>
    <t>AERIS Medical SAS</t>
  </si>
  <si>
    <t>AEROGEN</t>
  </si>
  <si>
    <t>AFFINITES SANTE</t>
  </si>
  <si>
    <t>Agence Conseil 3P</t>
  </si>
  <si>
    <t>Agfa HealthCare France SA</t>
  </si>
  <si>
    <t>AGFA Healthcare Imaging Agents France</t>
  </si>
  <si>
    <t>AGILENT TECHNOLOGIES FRANCE</t>
  </si>
  <si>
    <t>Aide aux Insuffisants Respiratoires de la Région Auvergne (A.I.R.R.A.)</t>
  </si>
  <si>
    <t>AIR A DOMICILE</t>
  </si>
  <si>
    <t>AIR DE BRETAGNE</t>
  </si>
  <si>
    <t>AIR DOMICILE SANTE ALPES</t>
  </si>
  <si>
    <t>AIR DOMICILE VALLEE DU RHONE</t>
  </si>
  <si>
    <t>Air Liquide European Homecare Operations Services</t>
  </si>
  <si>
    <t>AIR LIQUIDE MEDICAL SYSTEMS</t>
  </si>
  <si>
    <t>AIR LIQUIDE SANTE (INTERNATIONAL)</t>
  </si>
  <si>
    <t>AIR LIQUIDE SANTE FRANCE</t>
  </si>
  <si>
    <t>AIR SANTE</t>
  </si>
  <si>
    <t>AIRE</t>
  </si>
  <si>
    <t>AIREL</t>
  </si>
  <si>
    <t>AIXPER'F</t>
  </si>
  <si>
    <t>AJ4MED</t>
  </si>
  <si>
    <t>ALAIN AFFLELOU FRANCHISEUR</t>
  </si>
  <si>
    <t>ALAIR &amp; AVD</t>
  </si>
  <si>
    <t>Alcimed GmbH</t>
  </si>
  <si>
    <t>Alcimed Inc</t>
  </si>
  <si>
    <t>Alcimed SARL</t>
  </si>
  <si>
    <t>Alcimed SAS</t>
  </si>
  <si>
    <t>Alcimed Sprl</t>
  </si>
  <si>
    <t>Alcura France</t>
  </si>
  <si>
    <t>ALERE E-SANTE SAS</t>
  </si>
  <si>
    <t>ALERE SAS</t>
  </si>
  <si>
    <t>Alexion Pharma France</t>
  </si>
  <si>
    <t>ALFA WASSERMANN PHARMA</t>
  </si>
  <si>
    <t>Align Technology SAS</t>
  </si>
  <si>
    <t>Alimera Sciences France</t>
  </si>
  <si>
    <t>ALISEO</t>
  </si>
  <si>
    <t>Alizé Pharma SAS</t>
  </si>
  <si>
    <t>Alizé Santé</t>
  </si>
  <si>
    <t>ALK-Abelló</t>
  </si>
  <si>
    <t>ALKAPHARM</t>
  </si>
  <si>
    <t>All Global</t>
  </si>
  <si>
    <t>ALLERGAN FRANCE</t>
  </si>
  <si>
    <t>alliance healthcare repartition</t>
  </si>
  <si>
    <t>ALLIANCE'PERF</t>
  </si>
  <si>
    <t>ALLP MEDITEC</t>
  </si>
  <si>
    <t>ALMIRALL SAS</t>
  </si>
  <si>
    <t>ALMUS</t>
  </si>
  <si>
    <t>ALPHATEC SPINE INC</t>
  </si>
  <si>
    <t>ALPHEGA</t>
  </si>
  <si>
    <t>ALPINE SCIENTIFIC</t>
  </si>
  <si>
    <t>ALSANZA sarl</t>
  </si>
  <si>
    <t>ALTEOR</t>
  </si>
  <si>
    <t>alveol'air</t>
  </si>
  <si>
    <t>ALVIMEDICA Medical Technologie France</t>
  </si>
  <si>
    <t>AM AUDITION</t>
  </si>
  <si>
    <t>AMADEUS SANTE</t>
  </si>
  <si>
    <t>AMC APPAREILLAGE ET MATERIEL DE CARDIOLOGIE</t>
  </si>
  <si>
    <t>American Medical Systems France</t>
  </si>
  <si>
    <t>American Orthodontics</t>
  </si>
  <si>
    <t>AMGEN SAS</t>
  </si>
  <si>
    <t>Amgen</t>
  </si>
  <si>
    <t>AMICUS THERAPEUTICS SAS</t>
  </si>
  <si>
    <t>AMO FRANCE SAS</t>
  </si>
  <si>
    <t>AMO Germany GmbH</t>
  </si>
  <si>
    <t>AMO INC USA</t>
  </si>
  <si>
    <t>Amplifon Groupe France</t>
  </si>
  <si>
    <t>AMPLITUDE</t>
  </si>
  <si>
    <t>AMS 25</t>
  </si>
  <si>
    <t>AMS 70</t>
  </si>
  <si>
    <t>AMS 88</t>
  </si>
  <si>
    <t>ANERA</t>
  </si>
  <si>
    <t>ANNAYAKE</t>
  </si>
  <si>
    <t>ANTADIR</t>
  </si>
  <si>
    <t>Antadir Assistance SAS</t>
  </si>
  <si>
    <t>ANTHOGYR</t>
  </si>
  <si>
    <t>ANTILLES AUDITION GUADELOUPE</t>
  </si>
  <si>
    <t>AOTI Ltd</t>
  </si>
  <si>
    <t>APARD</t>
  </si>
  <si>
    <t>apol</t>
  </si>
  <si>
    <t>APOLLO ENDOSURGERY UK LTD</t>
  </si>
  <si>
    <t>Applied Medical France</t>
  </si>
  <si>
    <t>APROVA</t>
  </si>
  <si>
    <t>APTALIS PHARMA SAS</t>
  </si>
  <si>
    <t>Aptiv Solutions</t>
  </si>
  <si>
    <t>AQUILAB</t>
  </si>
  <si>
    <t>ARAIR Assistance</t>
  </si>
  <si>
    <t>ARAIR Assistance S.A.</t>
  </si>
  <si>
    <t>ARAIRCHAR</t>
  </si>
  <si>
    <t>arard</t>
  </si>
  <si>
    <t>ARCHIMEDES PHARMA France</t>
  </si>
  <si>
    <t>ARCOS</t>
  </si>
  <si>
    <t>ARGON MEDICAL DEVICES</t>
  </si>
  <si>
    <t>ARIAD Pharmaceuticals (France)</t>
  </si>
  <si>
    <t>ARJOHUNTLEIGH</t>
  </si>
  <si>
    <t>ARROW GENERIQUES SAS</t>
  </si>
  <si>
    <t>ARSENAL-CDM</t>
  </si>
  <si>
    <t>ART&amp;COS</t>
  </si>
  <si>
    <t>ARTHES</t>
  </si>
  <si>
    <t>Arthrex SAS</t>
  </si>
  <si>
    <t>Arthritis Fondation Courtin</t>
  </si>
  <si>
    <t>ArthroCare France</t>
  </si>
  <si>
    <t>Artialis</t>
  </si>
  <si>
    <t>ARX SAS</t>
  </si>
  <si>
    <t>ASAHI INTECC CO., LTD.</t>
  </si>
  <si>
    <t>ASDIA</t>
  </si>
  <si>
    <t>Asept InMed</t>
  </si>
  <si>
    <t>ASKLE SANTE</t>
  </si>
  <si>
    <t>ASPEN FRANCE</t>
  </si>
  <si>
    <t>ASPIDE AESTHETIC</t>
  </si>
  <si>
    <t>ASPIDE MEDICAL</t>
  </si>
  <si>
    <t>ASSISTANCE DU GRAND EST</t>
  </si>
  <si>
    <t>ASSISTANCES MEDICALES SPECIALISEES</t>
  </si>
  <si>
    <t>Association Françoise et Eugène MINKOWSKI pour la santé mentale des migrants</t>
  </si>
  <si>
    <t>ASTELLAS PHARMA</t>
  </si>
  <si>
    <t>ASTELLAS PHARMA B.V.</t>
  </si>
  <si>
    <t>ASTELLAS PHARMA GLOBAL DEVELOPMENT</t>
  </si>
  <si>
    <t>ASTELLAS PHARMA GmbH</t>
  </si>
  <si>
    <t>ASTELLAS PHARMA Inc</t>
  </si>
  <si>
    <t>ASTELLAS PHARMA Ltd</t>
  </si>
  <si>
    <t>ASTELLAS PHARMA S.A.</t>
  </si>
  <si>
    <t>Astellas Pharma Singapore Pte. Ltd.</t>
  </si>
  <si>
    <t>ASTELLAS PHARMACEUTICALS AE</t>
  </si>
  <si>
    <t>ASTON MEDICAL Anciennement SOCIETE DE GENIE MEDICAL - S.G.M.</t>
  </si>
  <si>
    <t>ASTRAZENECA</t>
  </si>
  <si>
    <t>Athersys, Inc.</t>
  </si>
  <si>
    <t>Atlantic Pharmacetuicals Ltd</t>
  </si>
  <si>
    <t>ATLANTIC SURDITE</t>
  </si>
  <si>
    <t>ATLANTIS DIFFUSION</t>
  </si>
  <si>
    <t>ATLANTIS DIFFUSION SAM</t>
  </si>
  <si>
    <t>ATOS MEDICAL SAS</t>
  </si>
  <si>
    <t>AtriCure, Inc.</t>
  </si>
  <si>
    <t>AUDARMOR</t>
  </si>
  <si>
    <t>Audika Groupe SA</t>
  </si>
  <si>
    <t>audio acoustique sud</t>
  </si>
  <si>
    <t>AUDIOCONSULTING</t>
  </si>
  <si>
    <t>AUDIOELYSCAU</t>
  </si>
  <si>
    <t>AUDIOMEDI SAS</t>
  </si>
  <si>
    <t>AudioNova France SAS</t>
  </si>
  <si>
    <t>AUDIOPTIC TRADE SERVICES</t>
  </si>
  <si>
    <t>AUDITION 50</t>
  </si>
  <si>
    <t>AUDITION B&amp;H</t>
  </si>
  <si>
    <t>AUDITION BOULEVARD MARIE</t>
  </si>
  <si>
    <t>AUDITION CONSEIL FRANCE</t>
  </si>
  <si>
    <t>Audition DEBRUILLE</t>
  </si>
  <si>
    <t>AUDITION DEBRUILLE BEZANNES</t>
  </si>
  <si>
    <t>AUDITION FISMES</t>
  </si>
  <si>
    <t>AUDITION GAMBETTA</t>
  </si>
  <si>
    <t>AUDITION LYON EST</t>
  </si>
  <si>
    <t>AUDITION MARIE SIRVEN</t>
  </si>
  <si>
    <t>Audition Martin</t>
  </si>
  <si>
    <t>AUDITION OUTRE MER</t>
  </si>
  <si>
    <t>AUDITION PARIS EST</t>
  </si>
  <si>
    <t>AUDITION REMI LAMOINE</t>
  </si>
  <si>
    <t>AUDITION SANTE</t>
  </si>
  <si>
    <t>AUDITION TRIBUT VERJUS</t>
  </si>
  <si>
    <t>AUXESIA</t>
  </si>
  <si>
    <t>AVANTEC</t>
  </si>
  <si>
    <t>AX'AIR MEDICAL</t>
  </si>
  <si>
    <t>AXDOM VAR</t>
  </si>
  <si>
    <t>Axess Research</t>
  </si>
  <si>
    <t>AXIS biodental SA</t>
  </si>
  <si>
    <t>AXIS Dental Sarl</t>
  </si>
  <si>
    <t>AXIS Santé</t>
  </si>
  <si>
    <t>AXONAL</t>
  </si>
  <si>
    <t>Axonics Modulation Technologies, Inc.</t>
  </si>
  <si>
    <t>AX'PERF MEDICAL</t>
  </si>
  <si>
    <t>AZ MEDICAL</t>
  </si>
  <si>
    <t>B. Braun Avitum France SAS</t>
  </si>
  <si>
    <t>B.BRAUN MEDICAL SAS</t>
  </si>
  <si>
    <t>B.R.A. SAS</t>
  </si>
  <si>
    <t>B3TSI</t>
  </si>
  <si>
    <t>BAC OPTIQUE</t>
  </si>
  <si>
    <t>BALJO</t>
  </si>
  <si>
    <t>BALT EXTRUSION SAS</t>
  </si>
  <si>
    <t>BALT INTERNATIONAL</t>
  </si>
  <si>
    <t>BARD FRANCE SAS</t>
  </si>
  <si>
    <t>Bastide Le Confort Médical</t>
  </si>
  <si>
    <t>BAUERFEIND FRANCE</t>
  </si>
  <si>
    <t>Baxter SAS</t>
  </si>
  <si>
    <t>Bayer HealthCare SAS</t>
  </si>
  <si>
    <t>BAYER SANTE FAMILIALE</t>
  </si>
  <si>
    <t>BBGR SAS</t>
  </si>
  <si>
    <t>BEAUFOUR IPSEN INDUSTRIE</t>
  </si>
  <si>
    <t>BEAUTE PRESTIGE INTERNATIONAL</t>
  </si>
  <si>
    <t>Beaver-Visitec Int'l Sales Ltd</t>
  </si>
  <si>
    <t>BECKMAN COULTER FRANCE</t>
  </si>
  <si>
    <t>Becton Dickinson France SAS</t>
  </si>
  <si>
    <t>Beiersdorf s.a.s</t>
  </si>
  <si>
    <t>BELLCO FRANCE</t>
  </si>
  <si>
    <t>BEST OF OPTIMIZERS</t>
  </si>
  <si>
    <t>Bien-Air France</t>
  </si>
  <si>
    <t>BIO COMPOSANTS MEDICAUX</t>
  </si>
  <si>
    <t>BIOCODEX</t>
  </si>
  <si>
    <t>BIOCORP PRODUCTION</t>
  </si>
  <si>
    <t>BioCryst Pharmaceuticals Inc.</t>
  </si>
  <si>
    <t>BIOCYTEX</t>
  </si>
  <si>
    <t>Biofortis SAS</t>
  </si>
  <si>
    <t>BIOGARAN</t>
  </si>
  <si>
    <t>BIOGEN FRANCE SAS</t>
  </si>
  <si>
    <t>BioHorizons Iberica S.R.L.</t>
  </si>
  <si>
    <t>Biomarin Europe Ltd.</t>
  </si>
  <si>
    <t>BIOMATLANTE SA</t>
  </si>
  <si>
    <t>bioMérieux</t>
  </si>
  <si>
    <t>BIOMET</t>
  </si>
  <si>
    <t>BIOMET 3i</t>
  </si>
  <si>
    <t>BIOMET BELGIUM BVBA</t>
  </si>
  <si>
    <t>BIOMET CHINA</t>
  </si>
  <si>
    <t>Biomet France</t>
  </si>
  <si>
    <t>BIOMET GLOBAL SUPPLY CHAIN CENTER B.V.</t>
  </si>
  <si>
    <t>Biomet Inc</t>
  </si>
  <si>
    <t>Biomet Japan, Inc.</t>
  </si>
  <si>
    <t>Biomet Orthopaedics Sweeden</t>
  </si>
  <si>
    <t>Biomet Spain Orthopaedics S.L.</t>
  </si>
  <si>
    <t>BIOMET UK Limited</t>
  </si>
  <si>
    <t>BIOM'UP</t>
  </si>
  <si>
    <t>Bioprojet</t>
  </si>
  <si>
    <t>BIOPROJET PHARMA</t>
  </si>
  <si>
    <t>BIO-RAD</t>
  </si>
  <si>
    <t>BIO-RAD AbD Serotec Ltd</t>
  </si>
  <si>
    <t>BIO-RAD Innovations</t>
  </si>
  <si>
    <t>BIO-RAD Laboratories Inc.</t>
  </si>
  <si>
    <t>BIO-RAD Laboratories Limited</t>
  </si>
  <si>
    <t>BIO-RAD Laboratories S.A.S.</t>
  </si>
  <si>
    <t>Biosensors Europe SA</t>
  </si>
  <si>
    <t>Biosensors France SAS</t>
  </si>
  <si>
    <t>Biosphere Medical, Inc.</t>
  </si>
  <si>
    <t>Biosphere Medical, S.A.</t>
  </si>
  <si>
    <t>BIOSPINE IMPLANTS</t>
  </si>
  <si>
    <t>BIOTECH DENTAL</t>
  </si>
  <si>
    <t>BIOTECH ORTHO</t>
  </si>
  <si>
    <t>BIOTEST AG</t>
  </si>
  <si>
    <t>BIOTEST FRANCE SAS</t>
  </si>
  <si>
    <t>BIOTEST HUNGARIA KFT.</t>
  </si>
  <si>
    <t>BIOTRIAL</t>
  </si>
  <si>
    <t>BIOTRONIK AG</t>
  </si>
  <si>
    <t>BIOTRONIK Belgium</t>
  </si>
  <si>
    <t>BIOTRONIK FRANCE SAS</t>
  </si>
  <si>
    <t>BIOTRONIK SE &amp; Co. KG</t>
  </si>
  <si>
    <t>BIOVENTUS</t>
  </si>
  <si>
    <t>Bisico</t>
  </si>
  <si>
    <t>BLOCKADE MEDICAL, LLC</t>
  </si>
  <si>
    <t>BLUE-REG PHARMA CONSULT</t>
  </si>
  <si>
    <t>BLUESOM</t>
  </si>
  <si>
    <t>BOEHRINGER INGELHEIM FRANCE</t>
  </si>
  <si>
    <t>BOIRON</t>
  </si>
  <si>
    <t>BOIRON CARAIBES</t>
  </si>
  <si>
    <t>BOIRON OCEAN INDIEN</t>
  </si>
  <si>
    <t>Bone Therapeutics</t>
  </si>
  <si>
    <t>BONNET SOUYRIS PROSPECTIVE</t>
  </si>
  <si>
    <t>Boston Healthcare International</t>
  </si>
  <si>
    <t>BOSTON SCIENTIFIC SAS</t>
  </si>
  <si>
    <t>BRACCO DIAGNOSTICS INC</t>
  </si>
  <si>
    <t>BRACCO IMAGING FRANCE</t>
  </si>
  <si>
    <t>BRACCO IMAGING ITALIA SRL</t>
  </si>
  <si>
    <t>BRACCO IMAGING SPA</t>
  </si>
  <si>
    <t>BRACCO SUISSE SA</t>
  </si>
  <si>
    <t>BRAHMS FRANCE SAS</t>
  </si>
  <si>
    <t>BRAHMS GmbH</t>
  </si>
  <si>
    <t>Brainlab</t>
  </si>
  <si>
    <t>Brand Institute</t>
  </si>
  <si>
    <t>Branding Science (UK) Ltd</t>
  </si>
  <si>
    <t>BREAS MEDICAL</t>
  </si>
  <si>
    <t>Bristol -Myers Squibb GmbH &amp; Co. KGaA</t>
  </si>
  <si>
    <t>Bristol -Myers Squibb</t>
  </si>
  <si>
    <t>BRISTOL-MYERS SQUIBB</t>
  </si>
  <si>
    <t>Bristol-Myers Squibb Australia Pty Limited</t>
  </si>
  <si>
    <t>BRISTOL-MYERS SQUIBB COMPANY</t>
  </si>
  <si>
    <t>Bristol-Myers Squibb EMEA</t>
  </si>
  <si>
    <t>BRISTOL-MYERS SQUIBB PHARMACEUTICALS LTD</t>
  </si>
  <si>
    <t>BRISTOL-MYERS SQUIBB SA</t>
  </si>
  <si>
    <t>Bruker Daltonique</t>
  </si>
  <si>
    <t>bruneau</t>
  </si>
  <si>
    <t>BSN medical SAS</t>
  </si>
  <si>
    <t>BSN-RADIANTE SAS</t>
  </si>
  <si>
    <t>Buhlmann France</t>
  </si>
  <si>
    <t>Bull's Eye Innovations</t>
  </si>
  <si>
    <t>BVA</t>
  </si>
  <si>
    <t>BY AGENCY GROUP</t>
  </si>
  <si>
    <t>C.F.E.B. SISLEY</t>
  </si>
  <si>
    <t>C@RDISTIM</t>
  </si>
  <si>
    <t>C2F IMPLANTS</t>
  </si>
  <si>
    <t>C2R SAS</t>
  </si>
  <si>
    <t>CAB</t>
  </si>
  <si>
    <t>CAIR LGL</t>
  </si>
  <si>
    <t>CANAL 55 COMMUNICATION</t>
  </si>
  <si>
    <t>CAPIDEL SANTE SARL</t>
  </si>
  <si>
    <t>CAPRON PODOLOGIE</t>
  </si>
  <si>
    <t>carco</t>
  </si>
  <si>
    <t>Cardiac Dimensions, Pty LTD</t>
  </si>
  <si>
    <t>Cardial SAS</t>
  </si>
  <si>
    <t>CardiAQ Valve Technologies, Inc.</t>
  </si>
  <si>
    <t>CARDIF ASSISTANCE</t>
  </si>
  <si>
    <t>Cardim@t</t>
  </si>
  <si>
    <t>CARDINAL HEALTH FRANCE 506 SAS</t>
  </si>
  <si>
    <t>cardipulse</t>
  </si>
  <si>
    <t>CAREFUSION FRANCE 309 SAS</t>
  </si>
  <si>
    <t>CARESTREAM HEALTH FRANCE</t>
  </si>
  <si>
    <t>CARL ZEISS MEDITEC AG</t>
  </si>
  <si>
    <t>Carl Zeiss Meditec France</t>
  </si>
  <si>
    <t>CARL ZEISS MEDITEC SAS</t>
  </si>
  <si>
    <t>Carl Zeiss Vision France</t>
  </si>
  <si>
    <t>CARMAT</t>
  </si>
  <si>
    <t>CAROLINE ROBIN AUDITION</t>
  </si>
  <si>
    <t>CARPENTER SAS</t>
  </si>
  <si>
    <t>Carvadys S.A.S</t>
  </si>
  <si>
    <t>CBPartners</t>
  </si>
  <si>
    <t>CDL OPTIQUE</t>
  </si>
  <si>
    <t>CECS</t>
  </si>
  <si>
    <t>CELGENE</t>
  </si>
  <si>
    <t>Celldex Therapeutics</t>
  </si>
  <si>
    <t>CELLforCURE</t>
  </si>
  <si>
    <t>CELONOVA BIOSCIENCES OF EUROPE B.V</t>
  </si>
  <si>
    <t>cemka</t>
  </si>
  <si>
    <t>CENDRES+METAUX FRANCE SAS</t>
  </si>
  <si>
    <t>CENTRALE DES OPTICIENS</t>
  </si>
  <si>
    <t>CENTRALE DES PEELINGS</t>
  </si>
  <si>
    <t>CENTRALE DES PHARMACIENS</t>
  </si>
  <si>
    <t>Centre d'Audition Bruant</t>
  </si>
  <si>
    <t>Centre de stomathérapie</t>
  </si>
  <si>
    <t>Centre d'Etudes et de Recherches cosmétologiques CERCO</t>
  </si>
  <si>
    <t>centre d'optique et d'audition</t>
  </si>
  <si>
    <t>Cepheid Europe SAS</t>
  </si>
  <si>
    <t>Ceramconcept France</t>
  </si>
  <si>
    <t>CERC</t>
  </si>
  <si>
    <t>CERECARE</t>
  </si>
  <si>
    <t>CEREDAS</t>
  </si>
  <si>
    <t>CEREPLAS</t>
  </si>
  <si>
    <t>CERI MEDICAL</t>
  </si>
  <si>
    <t>CERMAVEIN</t>
  </si>
  <si>
    <t>CERP RHIN RHONE MEDITERRANEE</t>
  </si>
  <si>
    <t>CERP ROUEN</t>
  </si>
  <si>
    <t>Cerus Corporation</t>
  </si>
  <si>
    <t>Cerus Europe B.V.</t>
  </si>
  <si>
    <t>Cezanne</t>
  </si>
  <si>
    <t>CHEMO S.A. FRANCE</t>
  </si>
  <si>
    <t>CHIESI SAS</t>
  </si>
  <si>
    <t>Chiltern International SARL</t>
  </si>
  <si>
    <t>CHOC</t>
  </si>
  <si>
    <t>chris eyes</t>
  </si>
  <si>
    <t>CHRISTEYNS FRANCE</t>
  </si>
  <si>
    <t>CHUGAI PHARMA FRANCE</t>
  </si>
  <si>
    <t>CID</t>
  </si>
  <si>
    <t>CIDELEC</t>
  </si>
  <si>
    <t>Cido Research GmbH</t>
  </si>
  <si>
    <t>CIS BIO INTERNATIONAL</t>
  </si>
  <si>
    <t>Cisbio Bioassays</t>
  </si>
  <si>
    <t>CIZETA MEDICALI France</t>
  </si>
  <si>
    <t>CLARIANCE</t>
  </si>
  <si>
    <t>CLARIANCE INC</t>
  </si>
  <si>
    <t>CLARIPHARM</t>
  </si>
  <si>
    <t>CLCA consulting</t>
  </si>
  <si>
    <t>CLIN DATA MANAGEMENT</t>
  </si>
  <si>
    <t>Clinical Trial Consulting</t>
  </si>
  <si>
    <t>CLINICPROSPORT SAS</t>
  </si>
  <si>
    <t>CLINSEARCH</t>
  </si>
  <si>
    <t>CLS Paris</t>
  </si>
  <si>
    <t>Cochlear France</t>
  </si>
  <si>
    <t>Codexial Dermatologie</t>
  </si>
  <si>
    <t>colgate palmolive</t>
  </si>
  <si>
    <t>COLGATE PALMOLIVE EUROPE SARL</t>
  </si>
  <si>
    <t>COLLIN</t>
  </si>
  <si>
    <t>COLOPLAST A/S</t>
  </si>
  <si>
    <t>Coloplast Manufacturing France</t>
  </si>
  <si>
    <t>COMM Santé</t>
  </si>
  <si>
    <t>COMMUNICATION GLOBALE SANTE</t>
  </si>
  <si>
    <t>Conceptus SAS</t>
  </si>
  <si>
    <t>CONGRES COLLOQUES CONVENTIONS</t>
  </si>
  <si>
    <t>CONMED France</t>
  </si>
  <si>
    <t>Consentio</t>
  </si>
  <si>
    <t>ConsuMed Research</t>
  </si>
  <si>
    <t>CONVATEC Inc.</t>
  </si>
  <si>
    <t>Cook France SARL</t>
  </si>
  <si>
    <t>COOPERATION PHARMACEUTIQUE FRANCAISE</t>
  </si>
  <si>
    <t>COOPERVISION SAS</t>
  </si>
  <si>
    <t>CORDIS</t>
  </si>
  <si>
    <t>CORMOVE</t>
  </si>
  <si>
    <t>CORONA MEDICAL SAS</t>
  </si>
  <si>
    <t>CORREVIO</t>
  </si>
  <si>
    <t>CORSE OXYGENE</t>
  </si>
  <si>
    <t>CORTEX VISION TECH</t>
  </si>
  <si>
    <t>Corvia Medical Inc.</t>
  </si>
  <si>
    <t>COSMACT</t>
  </si>
  <si>
    <t>COSMETIQUE ACTIVE FRANCE</t>
  </si>
  <si>
    <t>COSMETIQUE ACTIVE INTERNATIONAL</t>
  </si>
  <si>
    <t>Côté Audition</t>
  </si>
  <si>
    <t>COUSIN BIOSERV</t>
  </si>
  <si>
    <t>COUSIN BIOTECH</t>
  </si>
  <si>
    <t>COUSIN ENDOSURG</t>
  </si>
  <si>
    <t>Covalia Interactive</t>
  </si>
  <si>
    <t>Covance Clinical And Periapproval Services SARL</t>
  </si>
  <si>
    <t>Covidien AG</t>
  </si>
  <si>
    <t>COVIDIEN FRANCE S.A.S.</t>
  </si>
  <si>
    <t>CREAFIRST</t>
  </si>
  <si>
    <t>Creativ-Ceutical France</t>
  </si>
  <si>
    <t>CRISTALENS SA</t>
  </si>
  <si>
    <t>CRISTERS</t>
  </si>
  <si>
    <t>CROMA</t>
  </si>
  <si>
    <t>CROMA FRANCE SASU</t>
  </si>
  <si>
    <t>CRYOLIFE FRANCE</t>
  </si>
  <si>
    <t>CSA</t>
  </si>
  <si>
    <t>CSL BEHRING SA</t>
  </si>
  <si>
    <t>CTI Clinical Trial and Consulting Services France SARL</t>
  </si>
  <si>
    <t>Cubist Pharmaceuticals France</t>
  </si>
  <si>
    <t>Cutting Edge</t>
  </si>
  <si>
    <t>CVRx Inc.</t>
  </si>
  <si>
    <t>Cyberonics BVBA</t>
  </si>
  <si>
    <t>Cyberonics SA</t>
  </si>
  <si>
    <t>Cyble Marketing</t>
  </si>
  <si>
    <t>DAIICHI SANKYO FRANCE SAS</t>
  </si>
  <si>
    <t>DAKO FRANCE SAS</t>
  </si>
  <si>
    <t>Damos</t>
  </si>
  <si>
    <t>DÃœRR DENTAL FRANCE</t>
  </si>
  <si>
    <t>Datamonitor Healthcare</t>
  </si>
  <si>
    <t>DATEXIM</t>
  </si>
  <si>
    <t>DATIS NORD</t>
  </si>
  <si>
    <t>David Pruce</t>
  </si>
  <si>
    <t>DDB Health Paris</t>
  </si>
  <si>
    <t>DDS Assistance</t>
  </si>
  <si>
    <t>DDSM SARL</t>
  </si>
  <si>
    <t>DEBREGEAS ET ASSOCIES PHARMA</t>
  </si>
  <si>
    <t>DEDIENNE SANTE</t>
  </si>
  <si>
    <t>DEFI ORTHO</t>
  </si>
  <si>
    <t>DENTALINOV</t>
  </si>
  <si>
    <t>DENTAURUM FRANCE</t>
  </si>
  <si>
    <t>DENTSPLY FRANCE</t>
  </si>
  <si>
    <t>Dentsply Gac Europe</t>
  </si>
  <si>
    <t>DENTSPLY IH AB</t>
  </si>
  <si>
    <t>DENTSPLY IH K.K.</t>
  </si>
  <si>
    <t>DENTSPLY IH SAS</t>
  </si>
  <si>
    <t>DENTSPLY Implants</t>
  </si>
  <si>
    <t>DENTSPLY Implants Manufacturing GmbH</t>
  </si>
  <si>
    <t>DEPUY France</t>
  </si>
  <si>
    <t>Devicor Medical</t>
  </si>
  <si>
    <t>Dexter</t>
  </si>
  <si>
    <t>DFine Europe GmbH</t>
  </si>
  <si>
    <t>DFINE Inc</t>
  </si>
  <si>
    <t>DIABSANTE</t>
  </si>
  <si>
    <t>DIADOM SAS</t>
  </si>
  <si>
    <t>DIAGAST</t>
  </si>
  <si>
    <t>DIAGNOSTICA STAGO</t>
  </si>
  <si>
    <t>Diamed France SA</t>
  </si>
  <si>
    <t>Diamed GmbH</t>
  </si>
  <si>
    <t>DIASORIN SA</t>
  </si>
  <si>
    <t>DIAXONHIT</t>
  </si>
  <si>
    <t>DIDACTIC</t>
  </si>
  <si>
    <t>DINNO SANTE</t>
  </si>
  <si>
    <t>Direct Medica</t>
  </si>
  <si>
    <t>DIS PAR</t>
  </si>
  <si>
    <t>DISMEDIS</t>
  </si>
  <si>
    <t>DISTRICLASS MEDICAL SA</t>
  </si>
  <si>
    <t>DIXI microtechniques</t>
  </si>
  <si>
    <t>DJO France SAS</t>
  </si>
  <si>
    <t>DMEDICA</t>
  </si>
  <si>
    <t>DOM'AIR</t>
  </si>
  <si>
    <t>Dominique TATE</t>
  </si>
  <si>
    <t>DOMISANTE PROXIMED</t>
  </si>
  <si>
    <t>DON'ORTHO</t>
  </si>
  <si>
    <t>DR WEIGERT FRANCE SAS</t>
  </si>
  <si>
    <t>Draeger Medical Canada</t>
  </si>
  <si>
    <t>DRÄGER MEDICAL GmbH</t>
  </si>
  <si>
    <t>DRAGER MEDICAL S.A.S.</t>
  </si>
  <si>
    <t>DUFLOT SANTE</t>
  </si>
  <si>
    <t>DUNES MEDICAL</t>
  </si>
  <si>
    <t>DUOTECH</t>
  </si>
  <si>
    <t>DUX B.V.</t>
  </si>
  <si>
    <t>Dynavie</t>
  </si>
  <si>
    <t>E Coach Cardio</t>
  </si>
  <si>
    <t>e(ye)BRAIN</t>
  </si>
  <si>
    <t>Echosens</t>
  </si>
  <si>
    <t>Eckert &amp; Ziegler BEBIG</t>
  </si>
  <si>
    <t>ECM PROXIMED</t>
  </si>
  <si>
    <t>EDAP TMS France SAS</t>
  </si>
  <si>
    <t>EDIMARK</t>
  </si>
  <si>
    <t>EDITION DE L'INTERLIGNE</t>
  </si>
  <si>
    <t>EDUSANTE</t>
  </si>
  <si>
    <t>EDWARDS LIFESCIENCES</t>
  </si>
  <si>
    <t>EDWARDS LIFESCIENCES ALLEMAGNE</t>
  </si>
  <si>
    <t>EDWARDS LIFESCIENCES AUSTRALIE</t>
  </si>
  <si>
    <t>EDWARDS LIFESCIENCES AUTRICHE</t>
  </si>
  <si>
    <t>EDWARDS LIFESCIENCES BELGIQUE</t>
  </si>
  <si>
    <t>EDWARDS LIFESCIENCES BRESIL</t>
  </si>
  <si>
    <t>EDWARDS LIFESCIENCES CANADA</t>
  </si>
  <si>
    <t>EDWARDS LIFESCIENCES CHINA</t>
  </si>
  <si>
    <t>EDWARDS LIFESCIENCES COREE DU SUD</t>
  </si>
  <si>
    <t>EDWARDS LIFESCIENCES CORPORATION</t>
  </si>
  <si>
    <t>Edwards Lifesciences Danemark</t>
  </si>
  <si>
    <t>EDWARDS LIFESCIENCES ESPAGNE</t>
  </si>
  <si>
    <t>EDWARDS LIFESCIENCES GRECE</t>
  </si>
  <si>
    <t>EDWARDS LIFESCIENCES IRLANDE</t>
  </si>
  <si>
    <t>EDWARDS LIFESCIENCES ISRAEL</t>
  </si>
  <si>
    <t>EDWARDS LIFESCIENCES ITALIE</t>
  </si>
  <si>
    <t>EDWARDS LIFESCIENCES JAPON</t>
  </si>
  <si>
    <t>EDWARDS LIFESCIENCES NORDIC/FINLAND</t>
  </si>
  <si>
    <t>EDWARDS LIFESCIENCES PAYS-BAS</t>
  </si>
  <si>
    <t>EDWARDS LIFESCIENCES PORTUGAL</t>
  </si>
  <si>
    <t>EDWARDS LIFESCIENCES REPUBLIQUE TCHEQUE</t>
  </si>
  <si>
    <t>EDWARDS LIFESCIENCES ROYAUME-UNI</t>
  </si>
  <si>
    <t>EDWARDS LIFESCIENCES RUSSIE</t>
  </si>
  <si>
    <t>EDWARDS LIFESCIENCES SUEDE</t>
  </si>
  <si>
    <t>EDWARDS LIFESCIENCES SUISSE</t>
  </si>
  <si>
    <t>EDWARDS LIFESCIENCES TURQUIE</t>
  </si>
  <si>
    <t>EFFICARE SARL</t>
  </si>
  <si>
    <t>EFFIK</t>
  </si>
  <si>
    <t>EG LABO - LABORATOIRES EUROGENERICS</t>
  </si>
  <si>
    <t>EISAI SAS</t>
  </si>
  <si>
    <t>ELEKTA SAS</t>
  </si>
  <si>
    <t>ELIA MEDICAL</t>
  </si>
  <si>
    <t>ELIA MEDICAL MEDITERRANEE</t>
  </si>
  <si>
    <t>ELIA MEDICAL OUEST</t>
  </si>
  <si>
    <t>ELIA MEDICAL PARIS</t>
  </si>
  <si>
    <t>ELIA MEDICAL PARIS OUEST</t>
  </si>
  <si>
    <t>ELIA SUD OUEST</t>
  </si>
  <si>
    <t>ELIAMM SARL</t>
  </si>
  <si>
    <t>ELITech France</t>
  </si>
  <si>
    <t>Elixo SAS</t>
  </si>
  <si>
    <t>Elma Research srl</t>
  </si>
  <si>
    <t>ELOI MEDICAL</t>
  </si>
  <si>
    <t>Eloi Pernet</t>
  </si>
  <si>
    <t>ELSODENT</t>
  </si>
  <si>
    <t>EM Services</t>
  </si>
  <si>
    <t>EMA SARL</t>
  </si>
  <si>
    <t>EMETROP'</t>
  </si>
  <si>
    <t>EMS FRANCE SARL</t>
  </si>
  <si>
    <t>ENDOCONTROL</t>
  </si>
  <si>
    <t>ENDOLOGIX INTERNATIONAL BV</t>
  </si>
  <si>
    <t>ENTENDRE</t>
  </si>
  <si>
    <t>Eole santé</t>
  </si>
  <si>
    <t>EOLIS SANTE</t>
  </si>
  <si>
    <t>Eos imaging</t>
  </si>
  <si>
    <t>EPISKIN</t>
  </si>
  <si>
    <t>ERYTECH Pharma</t>
  </si>
  <si>
    <t>esanum GmbH</t>
  </si>
  <si>
    <t>ESAOTE Medical</t>
  </si>
  <si>
    <t>ESPACE MEDICAL BOURGES</t>
  </si>
  <si>
    <t>espace medical medic centre</t>
  </si>
  <si>
    <t>ESPACE MEDICAL MONTLUCON</t>
  </si>
  <si>
    <t>ESPACE MEDICAL MOULINS</t>
  </si>
  <si>
    <t>espace medical nevers</t>
  </si>
  <si>
    <t>espace medical vichy</t>
  </si>
  <si>
    <t>esprimed</t>
  </si>
  <si>
    <t>Essilor</t>
  </si>
  <si>
    <t>ESSOR FRANCE</t>
  </si>
  <si>
    <t>Et Si ?</t>
  </si>
  <si>
    <t>ETHICON</t>
  </si>
  <si>
    <t>ethimedix</t>
  </si>
  <si>
    <t>ETHYPHARM</t>
  </si>
  <si>
    <t>EUMEDICA s.a.</t>
  </si>
  <si>
    <t>EURAXI PHARMA</t>
  </si>
  <si>
    <t>EURL Antoine Durouchez Audition</t>
  </si>
  <si>
    <t>Eurl Chaudemanche</t>
  </si>
  <si>
    <t>eurl generale d'optique</t>
  </si>
  <si>
    <t>Eurl Pharmacie Cantarelli</t>
  </si>
  <si>
    <t>EUROBIO</t>
  </si>
  <si>
    <t>Eurodep Exploitant</t>
  </si>
  <si>
    <t>EUROFINS OPTIMED</t>
  </si>
  <si>
    <t>EUROFINS OPTIMED LYON</t>
  </si>
  <si>
    <t>EUROMEDICA IMAGING</t>
  </si>
  <si>
    <t>EUROMEDS</t>
  </si>
  <si>
    <t>EUROPHTA</t>
  </si>
  <si>
    <t>EUROS SAS</t>
  </si>
  <si>
    <t>EUROSAFE</t>
  </si>
  <si>
    <t>EUROSILICONE SAS</t>
  </si>
  <si>
    <t>EUROSPINE SARL</t>
  </si>
  <si>
    <t>EUROTEKNIKA</t>
  </si>
  <si>
    <t>EUSA Pharma (France) SAS</t>
  </si>
  <si>
    <t>EUSA PHARMA SAS</t>
  </si>
  <si>
    <t>EV3 EUROPE S.A.S.</t>
  </si>
  <si>
    <t>EVALYS SAS</t>
  </si>
  <si>
    <t>EVAUX Laboratoires</t>
  </si>
  <si>
    <t>EVIC FRANCE</t>
  </si>
  <si>
    <t>EVIDENCE BASED COMMUNICATION</t>
  </si>
  <si>
    <t>EVOLUTIS</t>
  </si>
  <si>
    <t>EXACTECH FRANCE SAS</t>
  </si>
  <si>
    <t>EXACTECH INTERNATIONAL OPERATION Ltd.</t>
  </si>
  <si>
    <t>EXAFIELD</t>
  </si>
  <si>
    <t>EXPERF AQUITAINE</t>
  </si>
  <si>
    <t>EXPERF AUVERGNE</t>
  </si>
  <si>
    <t>EXPERF COTE D'AZUR</t>
  </si>
  <si>
    <t>EXPERF DROME</t>
  </si>
  <si>
    <t>EXPERF ISERE</t>
  </si>
  <si>
    <t>EXPERF LANGUEDOC ROUSSILLON</t>
  </si>
  <si>
    <t>EXPERF LORRAINE</t>
  </si>
  <si>
    <t>EXPERF MIDI PYRENEES</t>
  </si>
  <si>
    <t>EXPERF NORD</t>
  </si>
  <si>
    <t>EXPERF NORMANDIE</t>
  </si>
  <si>
    <t>EXPERF PACA</t>
  </si>
  <si>
    <t>EXPERF PYRENEES ORIENTALES</t>
  </si>
  <si>
    <t>EXPERF RHONE ALPES</t>
  </si>
  <si>
    <t>EXPERF VAUCLUSE DROME</t>
  </si>
  <si>
    <t>EXPERTISE RESEARCH</t>
  </si>
  <si>
    <t>EYETECHCARE</t>
  </si>
  <si>
    <t>Fab'entech</t>
  </si>
  <si>
    <t>FAGRON</t>
  </si>
  <si>
    <t>FARCODERM France</t>
  </si>
  <si>
    <t>FCI SAS</t>
  </si>
  <si>
    <t>FeetMe</t>
  </si>
  <si>
    <t>FERRING SAS</t>
  </si>
  <si>
    <t>FFF AUDIO</t>
  </si>
  <si>
    <t>FH ORTHOPEDICS</t>
  </si>
  <si>
    <t>Field Scope Int Ltd</t>
  </si>
  <si>
    <t>FII</t>
  </si>
  <si>
    <t>FIMED</t>
  </si>
  <si>
    <t>FINANCIERE BATTEUR</t>
  </si>
  <si>
    <t>FINOX BIOTECH FRANCE SARL</t>
  </si>
  <si>
    <t>Firme</t>
  </si>
  <si>
    <t>FISHER &amp; PAYKEL HEALTHCARE SAS</t>
  </si>
  <si>
    <t>FISHER SCIENTIFIC SAS</t>
  </si>
  <si>
    <t>FLUOPTICS</t>
  </si>
  <si>
    <t>FOVEA PHARMACEUTICALS</t>
  </si>
  <si>
    <t>France Oxygène</t>
  </si>
  <si>
    <t>FRANCHIS OPTIQUE AUDITION DE LA SCELLERIE</t>
  </si>
  <si>
    <t>FRANCOPIA</t>
  </si>
  <si>
    <t>FRESENIUS KABI FRANCE</t>
  </si>
  <si>
    <t>Fresenius Medical Care France S.A.S.</t>
  </si>
  <si>
    <t>FRESENIUS VIAL</t>
  </si>
  <si>
    <t>FUJIFILM Medical Systems France</t>
  </si>
  <si>
    <t>Fujifilm Sonosite France SARL</t>
  </si>
  <si>
    <t>FUJIREBIO FRANCE SARL</t>
  </si>
  <si>
    <t>FUKUDA DENSHI CO., LTD</t>
  </si>
  <si>
    <t>FUMOUZE DIAGNOSTICS - SOFIBEL</t>
  </si>
  <si>
    <t>Future Thinking France</t>
  </si>
  <si>
    <t>FV Clinical</t>
  </si>
  <si>
    <t>FX SOLUTIONS</t>
  </si>
  <si>
    <t>GACD</t>
  </si>
  <si>
    <t>galderma international</t>
  </si>
  <si>
    <t>Galderma Research &amp; Development</t>
  </si>
  <si>
    <t>GaldermaQMed</t>
  </si>
  <si>
    <t>GALLILEO BUSINESS CONSULTING</t>
  </si>
  <si>
    <t>GAMAIN LEGROS</t>
  </si>
  <si>
    <t>GAMBRO HOSPAL SAS</t>
  </si>
  <si>
    <t>GAMBRO INDUSTRIES</t>
  </si>
  <si>
    <t>GAMIDA</t>
  </si>
  <si>
    <t>GC FRANCE SAS</t>
  </si>
  <si>
    <t>GC Orthodonics Europe GmbH</t>
  </si>
  <si>
    <t>GC TECHNOLOGY</t>
  </si>
  <si>
    <t>GE HEALTHCARE SAS</t>
  </si>
  <si>
    <t>GE Medical Systems SCS</t>
  </si>
  <si>
    <t>GECEM</t>
  </si>
  <si>
    <t>GEDEON RICHTER France - Division Santé de la Femme</t>
  </si>
  <si>
    <t>GEISTLICH PHARMA FRANCE</t>
  </si>
  <si>
    <t>GemSeek</t>
  </si>
  <si>
    <t>Genactis SAS</t>
  </si>
  <si>
    <t>GENBIOTECH</t>
  </si>
  <si>
    <t>Genen-Tech Inc</t>
  </si>
  <si>
    <t>GENERIC IMPLANTS</t>
  </si>
  <si>
    <t>generique international</t>
  </si>
  <si>
    <t>GENETHON</t>
  </si>
  <si>
    <t>GeNeuro</t>
  </si>
  <si>
    <t>GeNeuro Innovation</t>
  </si>
  <si>
    <t>GENEWAVE S.A.S</t>
  </si>
  <si>
    <t>Genmab A/S</t>
  </si>
  <si>
    <t>GENOMIC HEALTH</t>
  </si>
  <si>
    <t>GENTICEL</t>
  </si>
  <si>
    <t>Genzyme</t>
  </si>
  <si>
    <t>GENZYME POLYCLONALS</t>
  </si>
  <si>
    <t>GEP Santé</t>
  </si>
  <si>
    <t>GETINGE France</t>
  </si>
  <si>
    <t>GFK ISL CUSTOM RESEARCH FRANCE</t>
  </si>
  <si>
    <t>GfK Market Access</t>
  </si>
  <si>
    <t>GfK NOP</t>
  </si>
  <si>
    <t>GIBAUD</t>
  </si>
  <si>
    <t>GIE DIALYSE SERVICES</t>
  </si>
  <si>
    <t>GIFRER BARBEZAT</t>
  </si>
  <si>
    <t>GILEAD SCIENCES</t>
  </si>
  <si>
    <t>GIM France</t>
  </si>
  <si>
    <t>Gina</t>
  </si>
  <si>
    <t>GIVEN IMAGING</t>
  </si>
  <si>
    <t>GlaxoSmithKline Biologicals</t>
  </si>
  <si>
    <t>GLAXOSMITHKLINE SANTE GRAND PUBLIC</t>
  </si>
  <si>
    <t>GLOBAL D</t>
  </si>
  <si>
    <t>GLOBAL MEDIA SANTE</t>
  </si>
  <si>
    <t>Globe Life Sciences</t>
  </si>
  <si>
    <t>GLocal Mind Inc</t>
  </si>
  <si>
    <t>GLPTest</t>
  </si>
  <si>
    <t>gn hearing sas</t>
  </si>
  <si>
    <t>GN OTOMETRICS</t>
  </si>
  <si>
    <t>GNB AUDIO 7</t>
  </si>
  <si>
    <t>GNM Healthcare Consulting Ltd</t>
  </si>
  <si>
    <t>GRAFTYS SA</t>
  </si>
  <si>
    <t>GREAT PROJECTS 66</t>
  </si>
  <si>
    <t>Grey Healthcare Paris</t>
  </si>
  <si>
    <t>GRIFOLS France</t>
  </si>
  <si>
    <t>Groupe d'Etudes pour la Chirurgie Osseuse</t>
  </si>
  <si>
    <t>GROUPE LEPINE</t>
  </si>
  <si>
    <t>GROUPE SEBBIN</t>
  </si>
  <si>
    <t>GROUPE WELCOOP</t>
  </si>
  <si>
    <t>GT Urological, LLC</t>
  </si>
  <si>
    <t>GTO</t>
  </si>
  <si>
    <t>Guerbet</t>
  </si>
  <si>
    <t>GUERBET France</t>
  </si>
  <si>
    <t>GUILDE DES LUNETIERS</t>
  </si>
  <si>
    <t>GXEL MEDICAL SARL</t>
  </si>
  <si>
    <t>H.A.C.Pharma</t>
  </si>
  <si>
    <t>H32</t>
  </si>
  <si>
    <t>H4D</t>
  </si>
  <si>
    <t>HALYARD France</t>
  </si>
  <si>
    <t>HANDI PHARM ATLANTIQUE</t>
  </si>
  <si>
    <t>HANDI PHARM CHARENTES</t>
  </si>
  <si>
    <t>HANDI PHARM GROUPE</t>
  </si>
  <si>
    <t>HANDI PHARM LIMOUSIN</t>
  </si>
  <si>
    <t>HANDI PHARM NORMANDIE</t>
  </si>
  <si>
    <t>HANDI PHARM OCEAN</t>
  </si>
  <si>
    <t>HANDI PHARM PERCHE</t>
  </si>
  <si>
    <t>HANDI PHARM POITOU</t>
  </si>
  <si>
    <t>HANSATON</t>
  </si>
  <si>
    <t>Hansen Medical, Inc.</t>
  </si>
  <si>
    <t>HARD CAB'</t>
  </si>
  <si>
    <t>HAVAS LIFE PARIS</t>
  </si>
  <si>
    <t>HD MEDICAL</t>
  </si>
  <si>
    <t>Health Advances</t>
  </si>
  <si>
    <t>HEALTHCARE COMPLIANCE CONSULTING FRANCE SAS</t>
  </si>
  <si>
    <t>HEALTHCAREGEN COMMUNICATION</t>
  </si>
  <si>
    <t>HEARTWARE FRANCE</t>
  </si>
  <si>
    <t>HeartWare Inc.</t>
  </si>
  <si>
    <t>HELP ORTHO PRODUCTION</t>
  </si>
  <si>
    <t>HEMA.T MEDICAL</t>
  </si>
  <si>
    <t>HEMODIA SAS</t>
  </si>
  <si>
    <t>HEMOTECH</t>
  </si>
  <si>
    <t>HENRY SCHEIN FRANCE SCA</t>
  </si>
  <si>
    <t>HERAEUS</t>
  </si>
  <si>
    <t>HERAEUS KULZER FRANCE</t>
  </si>
  <si>
    <t>HERINOMENJANAHARY ZAFITSARA</t>
  </si>
  <si>
    <t>HEXACATH FRANCE</t>
  </si>
  <si>
    <t>HEXAMEDICAL SAS</t>
  </si>
  <si>
    <t>HILL-ROM S.A.S.</t>
  </si>
  <si>
    <t>HITACHI MEDICAL SYSTEMS SAS</t>
  </si>
  <si>
    <t>Hogan Lovells International LLP</t>
  </si>
  <si>
    <t>Holaira, Inc.</t>
  </si>
  <si>
    <t>HOLLISTER FRANCE Incorporated</t>
  </si>
  <si>
    <t>HOLOGIC</t>
  </si>
  <si>
    <t>Hologic Deutschland GmbH</t>
  </si>
  <si>
    <t>HOME AIR</t>
  </si>
  <si>
    <t>HOMEDIS SANTE</t>
  </si>
  <si>
    <t>Homeperf</t>
  </si>
  <si>
    <t>HORIBA ABX SAS</t>
  </si>
  <si>
    <t>HORMETA FRANCE</t>
  </si>
  <si>
    <t>horus pharma</t>
  </si>
  <si>
    <t>HOSPIDOM</t>
  </si>
  <si>
    <t>HOSPIRA FRANCE</t>
  </si>
  <si>
    <t>HOYA LENS FRANCE SAS</t>
  </si>
  <si>
    <t>HOYA Surgical Optics GmbH</t>
  </si>
  <si>
    <t>HRA PHARMA FRANCE</t>
  </si>
  <si>
    <t>H-research Asia</t>
  </si>
  <si>
    <t>HUERRE ALAIN FRANCOIS</t>
  </si>
  <si>
    <t>HUMANAIR MEDICAL</t>
  </si>
  <si>
    <t>HYPHEN BIOMED SAS</t>
  </si>
  <si>
    <t>Hyprevention sas</t>
  </si>
  <si>
    <t>I.CERAM</t>
  </si>
  <si>
    <t>ICARE</t>
  </si>
  <si>
    <t>ICOMED</t>
  </si>
  <si>
    <t>Icomed</t>
  </si>
  <si>
    <t>ICON CLINICAL RESEARCH SARL</t>
  </si>
  <si>
    <t>ICON CLINICAL RESEARCH UK LIMITED</t>
  </si>
  <si>
    <t>ICTA PROJECT MANAGEMENT</t>
  </si>
  <si>
    <t>Ideal Gourmet</t>
  </si>
  <si>
    <t>IDEC 56</t>
  </si>
  <si>
    <t>ID-NEST Medical</t>
  </si>
  <si>
    <t>idrm</t>
  </si>
  <si>
    <t>IFOP</t>
  </si>
  <si>
    <t>IHEALTHLABS</t>
  </si>
  <si>
    <t>Illumina France</t>
  </si>
  <si>
    <t>IMACCESS</t>
  </si>
  <si>
    <t>IMACTIS</t>
  </si>
  <si>
    <t>IMAGO RESEARCH</t>
  </si>
  <si>
    <t>Imaxio</t>
  </si>
  <si>
    <t>Immucor France</t>
  </si>
  <si>
    <t>ImmunoDiagnostic Systems SAS</t>
  </si>
  <si>
    <t>IMPACT MEDICOM</t>
  </si>
  <si>
    <t>IMPETO MEDICAL</t>
  </si>
  <si>
    <t>IMPLANET SA</t>
  </si>
  <si>
    <t>IMPLANTS SERVICE ORTHOPEDIE</t>
  </si>
  <si>
    <t>IMS Health Belgique</t>
  </si>
  <si>
    <t>IMS Health Cambridge</t>
  </si>
  <si>
    <t>IMS HEALTH SAS</t>
  </si>
  <si>
    <t>IMS Medical Radar</t>
  </si>
  <si>
    <t>In2Bones</t>
  </si>
  <si>
    <t>INC RESEARCH, LLC</t>
  </si>
  <si>
    <t>Incyte Corporation</t>
  </si>
  <si>
    <t>Indigo Medical</t>
  </si>
  <si>
    <t>INFECO</t>
  </si>
  <si>
    <t>INGEN</t>
  </si>
  <si>
    <t>INNATE PHARMA</t>
  </si>
  <si>
    <t>InnOpath sarl</t>
  </si>
  <si>
    <t>INNOPSYS</t>
  </si>
  <si>
    <t>Innothera Chouzy</t>
  </si>
  <si>
    <t>Innothera Services</t>
  </si>
  <si>
    <t>INOVITALE</t>
  </si>
  <si>
    <t>INRESA Sarl</t>
  </si>
  <si>
    <t>Insight Research Group</t>
  </si>
  <si>
    <t>INSMED France SAS</t>
  </si>
  <si>
    <t>INSMED INCORPORATED</t>
  </si>
  <si>
    <t>INSTITUT DE BIOTECHNOLOGIES J. BOY</t>
  </si>
  <si>
    <t>INSTITUT GEORGES LOPEZ</t>
  </si>
  <si>
    <t>INSTITUT MERIEUX</t>
  </si>
  <si>
    <t>INSTITUT STERLING COOPER</t>
  </si>
  <si>
    <t>Integra LifeSciences Services (France)</t>
  </si>
  <si>
    <t>Integra MicroFrance</t>
  </si>
  <si>
    <t>Integra NeuroSciences Implants (France)</t>
  </si>
  <si>
    <t>INTEGRAL ORTHO</t>
  </si>
  <si>
    <t>INTER ORTHO</t>
  </si>
  <si>
    <t>Intercept Pharma France SAS</t>
  </si>
  <si>
    <t>Intercept Pharmaceuticals Inc.</t>
  </si>
  <si>
    <t>InterMune France SAS</t>
  </si>
  <si>
    <t>InterMune International AG</t>
  </si>
  <si>
    <t>INTERSURGICAL SARL</t>
  </si>
  <si>
    <t>Inter-View Partners France</t>
  </si>
  <si>
    <t>INTUITIVE SURGICAL SARL</t>
  </si>
  <si>
    <t>INVACARE POIRIER SAS</t>
  </si>
  <si>
    <t>INVENTIVA</t>
  </si>
  <si>
    <t>Inventivhealthclinical</t>
  </si>
  <si>
    <t>IP Santé domicile</t>
  </si>
  <si>
    <t>IPAD Médical</t>
  </si>
  <si>
    <t>Ipanema Healthcare Consulting</t>
  </si>
  <si>
    <t>IPPMed GmbH</t>
  </si>
  <si>
    <t>IPSEN INNOVATION</t>
  </si>
  <si>
    <t>IPSEN PHARMA</t>
  </si>
  <si>
    <t>IPSEN PHARMA BIOTECH</t>
  </si>
  <si>
    <t>Ipsos (France)</t>
  </si>
  <si>
    <t>Ipsos Insight LLC</t>
  </si>
  <si>
    <t>Ipsos Mori UK Limited</t>
  </si>
  <si>
    <t>Ipsos Observer</t>
  </si>
  <si>
    <t>Iris Pharma</t>
  </si>
  <si>
    <t>ISIS ADOUR</t>
  </si>
  <si>
    <t>ISIS ATLANTIQUE</t>
  </si>
  <si>
    <t>ISIS COTE D'AZUR</t>
  </si>
  <si>
    <t>ISIS DIABETE</t>
  </si>
  <si>
    <t>ISIS DIABETE EST</t>
  </si>
  <si>
    <t>ISIS DIABETE SERVICE</t>
  </si>
  <si>
    <t>ISIS DIABETE SUD</t>
  </si>
  <si>
    <t>ISIS GUADELOUPE</t>
  </si>
  <si>
    <t>ISIS LANGUEDOC ROUSSILLON</t>
  </si>
  <si>
    <t>ISIS MARTINIQUE</t>
  </si>
  <si>
    <t>ISIS MÉDICAL VAR</t>
  </si>
  <si>
    <t>Isis Méditerranée</t>
  </si>
  <si>
    <t>ISIS MIDI PYRENEES</t>
  </si>
  <si>
    <t>ISIS NORMANDIE</t>
  </si>
  <si>
    <t>ISIS PARIS EST</t>
  </si>
  <si>
    <t>ISIS PARIS NORD</t>
  </si>
  <si>
    <t>ISIS PARIS NORMANDIE</t>
  </si>
  <si>
    <t>ISIS PARIS OUEST</t>
  </si>
  <si>
    <t>ISIS PARIS SUD</t>
  </si>
  <si>
    <t>ISIS PAYS DE LA LOIRE</t>
  </si>
  <si>
    <t>ISIS PERFUSION</t>
  </si>
  <si>
    <t>ISIS PERFUSION NORD</t>
  </si>
  <si>
    <t>ISIS RHONE ALPES</t>
  </si>
  <si>
    <t>ITEC SERVICES</t>
  </si>
  <si>
    <t>ITEM</t>
  </si>
  <si>
    <t>ITENA CLINICAL</t>
  </si>
  <si>
    <t>Ivoclar Vivadent SAS</t>
  </si>
  <si>
    <t>IVTEC (Iol Vision Technology)</t>
  </si>
  <si>
    <t>IXAIR</t>
  </si>
  <si>
    <t>IXAIR ASSISTANCE</t>
  </si>
  <si>
    <t>IXXI</t>
  </si>
  <si>
    <t>JANSSEN-CILAG</t>
  </si>
  <si>
    <t>Janssen-Cilag</t>
  </si>
  <si>
    <t>Jean-Manuel Toussaint, IHMT</t>
  </si>
  <si>
    <t>JLM MEDICAL</t>
  </si>
  <si>
    <t>Johnson &amp; Johnson Diabetes Institute SAS</t>
  </si>
  <si>
    <t>Johnson et Johnson Santé Beauté France</t>
  </si>
  <si>
    <t>JOTEC GmbH</t>
  </si>
  <si>
    <t>Julius Zorn GmbH</t>
  </si>
  <si>
    <t>Junicon</t>
  </si>
  <si>
    <t>Junicon Europe SL</t>
  </si>
  <si>
    <t>K. PARTICULIER</t>
  </si>
  <si>
    <t>Kadence international</t>
  </si>
  <si>
    <t>Kantar Health</t>
  </si>
  <si>
    <t>Kappa Santé</t>
  </si>
  <si>
    <t>KARL STORZ ENDOSCOPIE FRANCE SAS</t>
  </si>
  <si>
    <t>Karl Storz Gmbh and co KG</t>
  </si>
  <si>
    <t>KARUKERA AUDITION</t>
  </si>
  <si>
    <t>Karyopharm Therapeutics Inc.</t>
  </si>
  <si>
    <t>KASIOS</t>
  </si>
  <si>
    <t>Kavo Dental SAS</t>
  </si>
  <si>
    <t>KCI EUROPE HOLDING B.V.</t>
  </si>
  <si>
    <t>KCI KK JAPAN</t>
  </si>
  <si>
    <t>KCI MEDICAL (CHINA) CO. LTD.</t>
  </si>
  <si>
    <t>KEBOMED</t>
  </si>
  <si>
    <t>KEOCYT</t>
  </si>
  <si>
    <t>KEPHREN</t>
  </si>
  <si>
    <t>KeyQuest Health Ltd</t>
  </si>
  <si>
    <t>KeyQuest Health Ltd.</t>
  </si>
  <si>
    <t>KEYSTONE DENTAL SAS</t>
  </si>
  <si>
    <t>Kimberly-Clark SAS</t>
  </si>
  <si>
    <t>KINETIC CONCEPTS, INC.</t>
  </si>
  <si>
    <t>KISCO International</t>
  </si>
  <si>
    <t>KOELIS</t>
  </si>
  <si>
    <t>KOMET FRANCE</t>
  </si>
  <si>
    <t>KPL</t>
  </si>
  <si>
    <t>KRKA FRANCE EURL</t>
  </si>
  <si>
    <t>Kuraray Europe France</t>
  </si>
  <si>
    <t>KYD ORTHOPEDIE</t>
  </si>
  <si>
    <t>L&amp;L Rsourcing</t>
  </si>
  <si>
    <t>LA DIFFUSION TECHNIQUE FRANCAISE</t>
  </si>
  <si>
    <t>LA FONDERIE</t>
  </si>
  <si>
    <t>LA REGIE PUBLIQUE</t>
  </si>
  <si>
    <t>LA SOLUTION AUDITIVE</t>
  </si>
  <si>
    <t>Lab Marketing SL</t>
  </si>
  <si>
    <t>LABCATAL</t>
  </si>
  <si>
    <t>LABODIAL</t>
  </si>
  <si>
    <t>Laboratoier Innotech international</t>
  </si>
  <si>
    <t>Laboratoire AGUETTANT, Société par Actions Simplifiée</t>
  </si>
  <si>
    <t>LABORATOIRE ATO-ZIZINE</t>
  </si>
  <si>
    <t>laboratoire audioprothèse lorrain</t>
  </si>
  <si>
    <t>laboratoire BAUSCH&amp;LOMB</t>
  </si>
  <si>
    <t>Laboratoire Bioderma</t>
  </si>
  <si>
    <t>LABORATOIRE BIODIM</t>
  </si>
  <si>
    <t>Laboratoire CAT</t>
  </si>
  <si>
    <t>Laboratoire CCD</t>
  </si>
  <si>
    <t>LABORATOIRE CORRECTION AUDITIVE DRAGUIGNAN</t>
  </si>
  <si>
    <t>LABORATOIRE CORRECTION AUDITIVE ST RAPHAEL-FREJUS</t>
  </si>
  <si>
    <t>LABORATOIRE COSMETIQUE DE LECOUSSE</t>
  </si>
  <si>
    <t>Laboratoire de correction auditive</t>
  </si>
  <si>
    <t>Laboratoire de correction auditive d'Aix en Provence</t>
  </si>
  <si>
    <t>laboratoire de correction auditive d'Aubagne</t>
  </si>
  <si>
    <t>LABORATOIRE DE CORRECTION AUDITIVE D'AVIGNON SAINT ROCH</t>
  </si>
  <si>
    <t>LABORATOIRE DE CORRECTION AUDITIVE DE CAVAILLON</t>
  </si>
  <si>
    <t>laboratoire de correction auditive de dijon</t>
  </si>
  <si>
    <t>LABORATOIRE DE CORRECTION AUDITIVE DE ISTRES</t>
  </si>
  <si>
    <t>Laboratoire de correction auditive de lambesc</t>
  </si>
  <si>
    <t>LABORATOIRE DE CORRECTION AUDITIVE DE MARTIGUES</t>
  </si>
  <si>
    <t>LABORATOIRE DE CORRECTION AUDITIVE DE TOULON</t>
  </si>
  <si>
    <t>Laboratoire de Correction Auditive de Villeneuve lez Avignon</t>
  </si>
  <si>
    <t>laboratoire de correction auditive Sylvain Chopinaud</t>
  </si>
  <si>
    <t>LABORATOIRE DE CORRECTION DE LA SURDITE</t>
  </si>
  <si>
    <t>laboratoire de correction de l'audition</t>
  </si>
  <si>
    <t>Laboratoire de Dermocosmétique Active Docteur Pierre Ricaud</t>
  </si>
  <si>
    <t>LABORATOIRE DE DIFFUSION DE PRODUITS DE SANTE APPLIQUEE</t>
  </si>
  <si>
    <t>LABORATOIRE DE LA MER</t>
  </si>
  <si>
    <t>LABORATOIRE DENSMORE</t>
  </si>
  <si>
    <t>Laboratoire DERMSCAN</t>
  </si>
  <si>
    <t>LABORATOIRE DES GRANIONS</t>
  </si>
  <si>
    <t>LABORATOIRE DISSOLVUROL</t>
  </si>
  <si>
    <t>Laboratoire du Dermophil Indien</t>
  </si>
  <si>
    <t>LABORATOIRE EREMPHARMA</t>
  </si>
  <si>
    <t>LABORATOIRE FLORENCE VERJUS</t>
  </si>
  <si>
    <t>Laboratoire français du Fractionnement et des Biotechnologies</t>
  </si>
  <si>
    <t>Laboratoire GANDHOUR</t>
  </si>
  <si>
    <t>LABORATOIRE GLAXOSMITHKLINE</t>
  </si>
  <si>
    <t>Laboratoire HEPATOUM</t>
  </si>
  <si>
    <t>Laboratoire Innothera</t>
  </si>
  <si>
    <t>LABORATOIRE JALDES</t>
  </si>
  <si>
    <t>LABORATOIRE KCI MEDICAL</t>
  </si>
  <si>
    <t>Laboratoire Kreussler pharma</t>
  </si>
  <si>
    <t>laboratoire leblanc et associés</t>
  </si>
  <si>
    <t>LABORATOIRE MENE ET MOY</t>
  </si>
  <si>
    <t>Laboratoire MSD Chibret</t>
  </si>
  <si>
    <t>LABORATOIRE NOVEX PHARMA</t>
  </si>
  <si>
    <t>LABORATOIRE NUXE</t>
  </si>
  <si>
    <t>Laboratoire PEDIACT</t>
  </si>
  <si>
    <t>Laboratoire PHARMASTRA</t>
  </si>
  <si>
    <t>Laboratoire Protec'Som</t>
  </si>
  <si>
    <t>LABORATOIRE RENAUDIN</t>
  </si>
  <si>
    <t>Laboratoire SCIENCEX</t>
  </si>
  <si>
    <t>LABORATOIRE SOBER</t>
  </si>
  <si>
    <t>LABORATOIRE TETRA MEDICAL</t>
  </si>
  <si>
    <t>Laboratoire TRADIPHAR</t>
  </si>
  <si>
    <t>LABORATOIRE UNITHER</t>
  </si>
  <si>
    <t>LABORATOIRES ALCON</t>
  </si>
  <si>
    <t>LABORATOIRES ALTER</t>
  </si>
  <si>
    <t>LABORATOIRES ARION</t>
  </si>
  <si>
    <t>Laboratoires ARKOPHARMA</t>
  </si>
  <si>
    <t>Laboratoires AUVEX</t>
  </si>
  <si>
    <t>Laboratoires Bailleul</t>
  </si>
  <si>
    <t>Laboratoires BESINS INTERNATIONAL</t>
  </si>
  <si>
    <t>LABORATOIRES BOUCHARA - RECORDATI</t>
  </si>
  <si>
    <t>LABORATOIRES BROTHIER</t>
  </si>
  <si>
    <t>Laboratoires Carilène</t>
  </si>
  <si>
    <t>LABORATOIRES CHAIX ET DU MARAIS</t>
  </si>
  <si>
    <t>LABORATOIRES CLARINS</t>
  </si>
  <si>
    <t>LABORATOIRES COLOPLAST</t>
  </si>
  <si>
    <t>LABORATOIRES CONVATEC</t>
  </si>
  <si>
    <t>Laboratoires Crinex</t>
  </si>
  <si>
    <t>LABORATOIRES CTRS</t>
  </si>
  <si>
    <t>Laboratoires CYCLOPHARMA</t>
  </si>
  <si>
    <t>Laboratoires de Biologie Marine Daniel Jouvance</t>
  </si>
  <si>
    <t>Laboratoires de Biologie Végétale Yves Rocher</t>
  </si>
  <si>
    <t>Laboratoires DELBERT</t>
  </si>
  <si>
    <t>laboratoires dermatologiques d'Uriage</t>
  </si>
  <si>
    <t>Laboratoires des Réalisations Thérapeutiques ELERTE</t>
  </si>
  <si>
    <t>Laboratoires Doliage</t>
  </si>
  <si>
    <t>Laboratoires ETHYPHARM</t>
  </si>
  <si>
    <t>Laboratoires Expanscience</t>
  </si>
  <si>
    <t>LABORATOIRES GENEVRIER</t>
  </si>
  <si>
    <t>LABORATOIRES GERDA</t>
  </si>
  <si>
    <t>LABORATOIRES GILBERT</t>
  </si>
  <si>
    <t>LABORATOIRES GRIMBERG SA</t>
  </si>
  <si>
    <t>Laboratoires Grünenthal SAS</t>
  </si>
  <si>
    <t>Laboratoires INELDEA</t>
  </si>
  <si>
    <t>Laboratoires inneov SNC</t>
  </si>
  <si>
    <t>Laboratoires IPRAD PHARMA</t>
  </si>
  <si>
    <t>LABORATOIRES JOLLY-JATEL</t>
  </si>
  <si>
    <t>Laboratoires Juva Production</t>
  </si>
  <si>
    <t>Laboratoires Juva Santé</t>
  </si>
  <si>
    <t>LABORATOIRES JUVISE PHARMACEUTICALS</t>
  </si>
  <si>
    <t>LABORATOIRES LEHNING SAS</t>
  </si>
  <si>
    <t>Laboratoires Leurquin Mediolanum</t>
  </si>
  <si>
    <t>Laboratoires Lohmann &amp; Rauscher</t>
  </si>
  <si>
    <t>LABORATOIRES M&amp;L</t>
  </si>
  <si>
    <t>Laboratoires MAJORELLE</t>
  </si>
  <si>
    <t>LABORATOIRES MAYOLY SPINDLER</t>
  </si>
  <si>
    <t>Laboratoires Moulin Royal Cosmetics</t>
  </si>
  <si>
    <t>Laboratoires NEGMA</t>
  </si>
  <si>
    <t>LABORATOIRES NIGY</t>
  </si>
  <si>
    <t>LABORATOIRES NOREVA LED</t>
  </si>
  <si>
    <t>LABORATOIRES OMEGA PHARMA FRANCE</t>
  </si>
  <si>
    <t>Laboratoires PHARMA 2000</t>
  </si>
  <si>
    <t>LABORATOIRES PHARMACEUTIQUES DEXO</t>
  </si>
  <si>
    <t>LABORATOIRES PHARMY II</t>
  </si>
  <si>
    <t>Laboratoires PRED</t>
  </si>
  <si>
    <t>LABORATOIRES SUPER DIET</t>
  </si>
  <si>
    <t>Laboratoires SVR France</t>
  </si>
  <si>
    <t>Laboratoires TERUMO S.A</t>
  </si>
  <si>
    <t>Laboratoires THEA</t>
  </si>
  <si>
    <t>Laboratoires TONIPHARM SARL</t>
  </si>
  <si>
    <t>LABORATOIRES URGO</t>
  </si>
  <si>
    <t>Laboratoires URSAPHARM SAS</t>
  </si>
  <si>
    <t>LABORATORY IMPLANT MEDICAL DEVICE - LIMMED</t>
  </si>
  <si>
    <t>Labvoratoire CHAUVIN</t>
  </si>
  <si>
    <t>Lamidey Noury Medical</t>
  </si>
  <si>
    <t>larm-o-tec</t>
  </si>
  <si>
    <t>LARS</t>
  </si>
  <si>
    <t>LASER</t>
  </si>
  <si>
    <t>LASOL ROYAN</t>
  </si>
  <si>
    <t>LAUVAL</t>
  </si>
  <si>
    <t>LCA S.A.</t>
  </si>
  <si>
    <t>LDR Médical</t>
  </si>
  <si>
    <t>Leica Biosystems Nussloch GmbH</t>
  </si>
  <si>
    <t>Leica Microsystèmes SAS</t>
  </si>
  <si>
    <t>Leica Microsystems Inc.</t>
  </si>
  <si>
    <t>LeMaitre Vascular SAS</t>
  </si>
  <si>
    <t>LEN Médical</t>
  </si>
  <si>
    <t>LENTILLES SAS</t>
  </si>
  <si>
    <t>L'Entreprise Médicale</t>
  </si>
  <si>
    <t>LEO Pharma</t>
  </si>
  <si>
    <t>LES LABORATOIRES OSTEAL MEDICAL</t>
  </si>
  <si>
    <t>LES LABORATOIRES SERVIER</t>
  </si>
  <si>
    <t>LES SALONS DU PALAIS ROYAL SHISEIDO</t>
  </si>
  <si>
    <t>LFB BIOMANUFACTURING</t>
  </si>
  <si>
    <t>LFB BIOMEDICAMENTS</t>
  </si>
  <si>
    <t>LFB BIOTECHNOLOGIES</t>
  </si>
  <si>
    <t>LIFE PARTNERS EUROPE</t>
  </si>
  <si>
    <t>Life Technologies Corporation</t>
  </si>
  <si>
    <t>LIFE TECHNOLOGIES SAS</t>
  </si>
  <si>
    <t>LifeCell EMEA Limited</t>
  </si>
  <si>
    <t>Lifescan</t>
  </si>
  <si>
    <t>Lilly France SAS</t>
  </si>
  <si>
    <t>LIMA FRANCE</t>
  </si>
  <si>
    <t>LINDE FRANCE</t>
  </si>
  <si>
    <t>LINDE HOMECARE FRANCE SAS</t>
  </si>
  <si>
    <t>LION / SENECA FRANCE AUDIO</t>
  </si>
  <si>
    <t>Lipomed GmbH</t>
  </si>
  <si>
    <t>Listening Pharma</t>
  </si>
  <si>
    <t>LIVE ! BY GL EVENTS</t>
  </si>
  <si>
    <t>LKN MEDICAL SARL</t>
  </si>
  <si>
    <t>Lohmann &amp; Rauscher International GmbH &amp; Co KG</t>
  </si>
  <si>
    <t>LOL PHARMA</t>
  </si>
  <si>
    <t>LONGUEUR D'ONDES</t>
  </si>
  <si>
    <t>L'OREAL S.A.</t>
  </si>
  <si>
    <t>LPV</t>
  </si>
  <si>
    <t>LUCANE PHARMA</t>
  </si>
  <si>
    <t>LUCAS MEYER COSMETICS</t>
  </si>
  <si>
    <t>Lumenis Ltd.</t>
  </si>
  <si>
    <t>LUNDBECK SAS</t>
  </si>
  <si>
    <t>LV2</t>
  </si>
  <si>
    <t>LVL MEDICAL CENTRE EST</t>
  </si>
  <si>
    <t>LVL MEDICAL EST</t>
  </si>
  <si>
    <t>LVL MEDICAL GROUPE</t>
  </si>
  <si>
    <t>LVL MEDICAL OUEST</t>
  </si>
  <si>
    <t>LVL MEDICAL PARIS ET NORD</t>
  </si>
  <si>
    <t>LVL MEDICAL SUD</t>
  </si>
  <si>
    <t>LVL MEDICAL SUD OUEST</t>
  </si>
  <si>
    <t>LYON KLEBER SANTE</t>
  </si>
  <si>
    <t>M3 Global Research Ltd</t>
  </si>
  <si>
    <t>MACO PHARMA</t>
  </si>
  <si>
    <t>MACO PRODUCTIONS</t>
  </si>
  <si>
    <t>MALLINCKRODT FRANCE SARL</t>
  </si>
  <si>
    <t>MANTARAY</t>
  </si>
  <si>
    <t>MAPI SAS</t>
  </si>
  <si>
    <t>MAQUET SAS</t>
  </si>
  <si>
    <t>MARIE AMELIE LENOIR CONSULTING - VICTA CONSEIL</t>
  </si>
  <si>
    <t>MARINA</t>
  </si>
  <si>
    <t>mark'ennovy SARL</t>
  </si>
  <si>
    <t>MARKET VISION</t>
  </si>
  <si>
    <t>MARQUAT GENIE BIOMEDICAL</t>
  </si>
  <si>
    <t>MARQUE VERTE WELCOOP SANTE</t>
  </si>
  <si>
    <t>MASIMO</t>
  </si>
  <si>
    <t>MAST THERAPEUTICS</t>
  </si>
  <si>
    <t>Mathys Orthopédie</t>
  </si>
  <si>
    <t>Mauna Kea Technologies</t>
  </si>
  <si>
    <t>MAVALA FRANCE SA</t>
  </si>
  <si>
    <t>MCCANN HEALTHCARE</t>
  </si>
  <si>
    <t>MD HANDICAP ET SOINS</t>
  </si>
  <si>
    <t>MD ORTHO</t>
  </si>
  <si>
    <t>MDC-Partners</t>
  </si>
  <si>
    <t>Mdoloris Medical Systems</t>
  </si>
  <si>
    <t>MED OUEST</t>
  </si>
  <si>
    <t>MED PLANET</t>
  </si>
  <si>
    <t>med&amp;you</t>
  </si>
  <si>
    <t>MEDA PHARMA</t>
  </si>
  <si>
    <t>MEDAC SAS</t>
  </si>
  <si>
    <t>MEDACTA FRANCE</t>
  </si>
  <si>
    <t>MEDARTIS SARL</t>
  </si>
  <si>
    <t>MEDCARE</t>
  </si>
  <si>
    <t>medDigital</t>
  </si>
  <si>
    <t>Medela France Sarl</t>
  </si>
  <si>
    <t>M-Eden</t>
  </si>
  <si>
    <t>MEDEX</t>
  </si>
  <si>
    <t>MEDEXACT</t>
  </si>
  <si>
    <t>medi</t>
  </si>
  <si>
    <t>MEDI SYS</t>
  </si>
  <si>
    <t>Median Conseil</t>
  </si>
  <si>
    <t>MEDIAN Technologies</t>
  </si>
  <si>
    <t>MEDIATION CONSEIL SANTE</t>
  </si>
  <si>
    <t>MEDIBOUM</t>
  </si>
  <si>
    <t>MEDIC CENTRE EQUIPEMENT</t>
  </si>
  <si>
    <t>MEDIC CENTRE INDUSTRIE</t>
  </si>
  <si>
    <t>MEDICAL AXÃˆS</t>
  </si>
  <si>
    <t>MEDICAL BEL AIR</t>
  </si>
  <si>
    <t>Medical Eye Tec</t>
  </si>
  <si>
    <t>MEDICAL IMPLANTS</t>
  </si>
  <si>
    <t>MEDICAL INNOVATION DEVELOPPEMENT</t>
  </si>
  <si>
    <t>Medicalo2</t>
  </si>
  <si>
    <t>Medicals International (Off-Shore) SARL</t>
  </si>
  <si>
    <t>Medicare_HTM</t>
  </si>
  <si>
    <t>MEDICO FRANCE</t>
  </si>
  <si>
    <t>MEDICONSEIL</t>
  </si>
  <si>
    <t>MEDICREA Europe Francophone</t>
  </si>
  <si>
    <t>MEDICREA INTERNATIONAL</t>
  </si>
  <si>
    <t>Medicys Limited</t>
  </si>
  <si>
    <t>Médi-Fav</t>
  </si>
  <si>
    <t>MEDIKEA</t>
  </si>
  <si>
    <t>MEDIMARK EUROPE SARL</t>
  </si>
  <si>
    <t>MEDIOUTREMER</t>
  </si>
  <si>
    <t>MEDIPREMA</t>
  </si>
  <si>
    <t>MEDISPORT</t>
  </si>
  <si>
    <t>MEDITEX</t>
  </si>
  <si>
    <t>MEDITOR</t>
  </si>
  <si>
    <t>MEDIVAL OUTRE-MER</t>
  </si>
  <si>
    <t>Mediwound Germany GmbH</t>
  </si>
  <si>
    <t>Medline Assembly France SAS</t>
  </si>
  <si>
    <t>Medline International France SAS</t>
  </si>
  <si>
    <t>Medtech</t>
  </si>
  <si>
    <t>MEDTRONIC France S.A.S</t>
  </si>
  <si>
    <t>MEDUSIMS</t>
  </si>
  <si>
    <t>medwork France</t>
  </si>
  <si>
    <t>MEGA DENTAL SAS</t>
  </si>
  <si>
    <t>MELISANA</t>
  </si>
  <si>
    <t>MENARINI FRANCE</t>
  </si>
  <si>
    <t>MENETRIER NARD SAS</t>
  </si>
  <si>
    <t>MENICON SAS</t>
  </si>
  <si>
    <t>MENIX GROUP</t>
  </si>
  <si>
    <t>Merck Medication Familiale</t>
  </si>
  <si>
    <t>MERCK SANTE</t>
  </si>
  <si>
    <t>MERCK SERONO</t>
  </si>
  <si>
    <t>Mérieux Université</t>
  </si>
  <si>
    <t>Merit Medical Asia Co., Ltd</t>
  </si>
  <si>
    <t>Merit Medical France</t>
  </si>
  <si>
    <t>Merit Medical Netherlands</t>
  </si>
  <si>
    <t>Merit Medical Systems, Inc.</t>
  </si>
  <si>
    <t>MERZ PHARMA France</t>
  </si>
  <si>
    <t>MERZ PHARMACEUTICALS GmbH</t>
  </si>
  <si>
    <t>MESSER FRANCE</t>
  </si>
  <si>
    <t>MICROGENICS GmbH</t>
  </si>
  <si>
    <t>MICRO-MEGA</t>
  </si>
  <si>
    <t>MICROPORT ORTHOPEDICS</t>
  </si>
  <si>
    <t>MICROVAL</t>
  </si>
  <si>
    <t>MicroVention Europe</t>
  </si>
  <si>
    <t>MicroVention Inc.</t>
  </si>
  <si>
    <t>MIELE SAS</t>
  </si>
  <si>
    <t>MILLWARD BROWN</t>
  </si>
  <si>
    <t>MINMAXMEDICAL</t>
  </si>
  <si>
    <t>MINVASYS</t>
  </si>
  <si>
    <t>ML2S</t>
  </si>
  <si>
    <t>Mobidiag Oy</t>
  </si>
  <si>
    <t>Modérateur Ministère de la Santé</t>
  </si>
  <si>
    <t>Molnlycke Health Care</t>
  </si>
  <si>
    <t>MONATH ELECTRONIC SARL</t>
  </si>
  <si>
    <t>MON-EVENT.COM</t>
  </si>
  <si>
    <t>MORIA S.A.</t>
  </si>
  <si>
    <t>MSD France</t>
  </si>
  <si>
    <t>MULTALER &amp; CIE</t>
  </si>
  <si>
    <t>MUNDIPHARMA</t>
  </si>
  <si>
    <t>MV3 SAS</t>
  </si>
  <si>
    <t>MYLAN MEDICAL SAS</t>
  </si>
  <si>
    <t>MYLAN SAS</t>
  </si>
  <si>
    <t>NANOBIOTIX S.A.</t>
  </si>
  <si>
    <t>Nanosonics Limite</t>
  </si>
  <si>
    <t>Nanostring Technologies, Inc</t>
  </si>
  <si>
    <t>NEOS</t>
  </si>
  <si>
    <t>NEOSTEO</t>
  </si>
  <si>
    <t>NEOVACS</t>
  </si>
  <si>
    <t>Nestlé Clinical Nutrition</t>
  </si>
  <si>
    <t>NESTLE HOMECARE</t>
  </si>
  <si>
    <t>Netika SA</t>
  </si>
  <si>
    <t>NEURAVI LIMITED</t>
  </si>
  <si>
    <t>NEURELEC</t>
  </si>
  <si>
    <t>NEURELEC MAROC</t>
  </si>
  <si>
    <t>NEWCLIP INTERNATIONAL</t>
  </si>
  <si>
    <t>NEWCLIP TECHNICS</t>
  </si>
  <si>
    <t>Newdeal</t>
  </si>
  <si>
    <t>NEXMED PHARMA</t>
  </si>
  <si>
    <t>NICHROMINOX</t>
  </si>
  <si>
    <t>NICOX</t>
  </si>
  <si>
    <t>NIDEK SA</t>
  </si>
  <si>
    <t>NIHON KOHDEN</t>
  </si>
  <si>
    <t>nile</t>
  </si>
  <si>
    <t>NIPRO FRANCE</t>
  </si>
  <si>
    <t>NOBEL BIOCARE FRANCE SAS</t>
  </si>
  <si>
    <t>Nobel Biocare Russia LLC</t>
  </si>
  <si>
    <t>Nobel Biocare Services AG</t>
  </si>
  <si>
    <t>Nobel Biocare USA LLC</t>
  </si>
  <si>
    <t>NODEA MEDICAL</t>
  </si>
  <si>
    <t>NORAKER</t>
  </si>
  <si>
    <t>NORD IMPLANT</t>
  </si>
  <si>
    <t>NORDIC PHARMA SAS</t>
  </si>
  <si>
    <t>Nordic Pharma</t>
  </si>
  <si>
    <t>NordiMED ApS</t>
  </si>
  <si>
    <t>NORGINE PHARMA</t>
  </si>
  <si>
    <t>Nouveal</t>
  </si>
  <si>
    <t>NOVARTIS PHARMA SAS</t>
  </si>
  <si>
    <t>NOVARTIS SANTE FAMILIALE SAS</t>
  </si>
  <si>
    <t>NOVARTIS VACCINES AND DIAGNOSTICS SAS</t>
  </si>
  <si>
    <t>NOVASTEP</t>
  </si>
  <si>
    <t>NOVATECH SA</t>
  </si>
  <si>
    <t>NOVATEST</t>
  </si>
  <si>
    <t>NOVILOIRE</t>
  </si>
  <si>
    <t>NOVO NORDISK</t>
  </si>
  <si>
    <t>NPS PHARMA FRANCE</t>
  </si>
  <si>
    <t>NPS Pharma Holdings Limited</t>
  </si>
  <si>
    <t>NPS Pharma UK Limited</t>
  </si>
  <si>
    <t>NUTRICIA Nutrition Clinique</t>
  </si>
  <si>
    <t>NUTRIMEDIA</t>
  </si>
  <si>
    <t>NxStage Medical, Inc.</t>
  </si>
  <si>
    <t>OBJECTIF PHARMA</t>
  </si>
  <si>
    <t>OBL</t>
  </si>
  <si>
    <t>Occurrence Healthcare</t>
  </si>
  <si>
    <t>OCEAN TERRE BIOTECHNOLOGIE</t>
  </si>
  <si>
    <t>Oceana Therapeutics, Ltd.</t>
  </si>
  <si>
    <t>Oceanide</t>
  </si>
  <si>
    <t>OCP REPARTITION</t>
  </si>
  <si>
    <t>Octapharma AG - Switzerland</t>
  </si>
  <si>
    <t>Octapharma France</t>
  </si>
  <si>
    <t>OLEA MEDICAL S.A</t>
  </si>
  <si>
    <t>Olympus Biotech International</t>
  </si>
  <si>
    <t>Olympus Biotech International Europe</t>
  </si>
  <si>
    <t>OLYMPUS CORPORATION</t>
  </si>
  <si>
    <t>OLYMPUS EUROPA SE &amp; CO. KG</t>
  </si>
  <si>
    <t>OLYMPUS France SAS</t>
  </si>
  <si>
    <t>OMNIS MEDICA</t>
  </si>
  <si>
    <t>OMR Globus</t>
  </si>
  <si>
    <t>Omron Santé France</t>
  </si>
  <si>
    <t>ONCommit</t>
  </si>
  <si>
    <t>ONIRIS</t>
  </si>
  <si>
    <t>ONXEO</t>
  </si>
  <si>
    <t>OPHTACOM</t>
  </si>
  <si>
    <t>Ophta-France SA</t>
  </si>
  <si>
    <t>Ophtalmic Compagnie</t>
  </si>
  <si>
    <t>OPIA TECHNOLOGIES</t>
  </si>
  <si>
    <t>OptiMed SARL</t>
  </si>
  <si>
    <t>OPTIQUE E'CAUX</t>
  </si>
  <si>
    <t>OPTIQUE MENIVAL</t>
  </si>
  <si>
    <t>optique sebastopol</t>
  </si>
  <si>
    <t>Orexigen Therapeutics Ireland Limited</t>
  </si>
  <si>
    <t>Orexigen Therapeutics, Inc.</t>
  </si>
  <si>
    <t>ORGENTEC SAS</t>
  </si>
  <si>
    <t>ORIGIO France</t>
  </si>
  <si>
    <t>Orion Corporation Orion Pharma</t>
  </si>
  <si>
    <t>ORION Santé</t>
  </si>
  <si>
    <t>ORLANE</t>
  </si>
  <si>
    <t>ORMCO FRANCE SAS</t>
  </si>
  <si>
    <t>ORMIHL DANET</t>
  </si>
  <si>
    <t>Orphan Europe</t>
  </si>
  <si>
    <t>Orphan Synergy Europe - Pharma</t>
  </si>
  <si>
    <t>OrpheliPharm</t>
  </si>
  <si>
    <t>ORTHO CLINICAL DIAGNOSTICS France</t>
  </si>
  <si>
    <t>ORTHO CONCEPT</t>
  </si>
  <si>
    <t>ORTHO JET</t>
  </si>
  <si>
    <t>ortho medic</t>
  </si>
  <si>
    <t>Ortho Union</t>
  </si>
  <si>
    <t>ORTHO.POUHAER</t>
  </si>
  <si>
    <t>Ortho-Clinical Diagnostics France</t>
  </si>
  <si>
    <t>Orthofix S.r.l.</t>
  </si>
  <si>
    <t>ORTHOFIX SA</t>
  </si>
  <si>
    <t>ORTHOPAEDIC &amp; SPINE DEVELOPMENT (OSD)</t>
  </si>
  <si>
    <t>ORTHOPLUS</t>
  </si>
  <si>
    <t>OrthoZ</t>
  </si>
  <si>
    <t>Oséus</t>
  </si>
  <si>
    <t>OST DEVELOPPEMENT</t>
  </si>
  <si>
    <t>OSTEOMED</t>
  </si>
  <si>
    <t>OSTESYS</t>
  </si>
  <si>
    <t>OTICON MEDICAL</t>
  </si>
  <si>
    <t>OTR3</t>
  </si>
  <si>
    <t>Otsuka Novel Products GmbH</t>
  </si>
  <si>
    <t>Otsuka Pharmaceutical France SAS</t>
  </si>
  <si>
    <t>OTTO BOCK FRANCE SNC</t>
  </si>
  <si>
    <t>Ouïe Fine</t>
  </si>
  <si>
    <t>OVERCOME</t>
  </si>
  <si>
    <t>OWEN MUMFORD</t>
  </si>
  <si>
    <t>OXOID</t>
  </si>
  <si>
    <t>OXYPHARM</t>
  </si>
  <si>
    <t>OXYVIE S.A.S</t>
  </si>
  <si>
    <t>P\S\L Group France S.A. R. L.</t>
  </si>
  <si>
    <t>P\S\L Group Services</t>
  </si>
  <si>
    <t>PACKAGE</t>
  </si>
  <si>
    <t>PALL FRANCE</t>
  </si>
  <si>
    <t>PALLIEZ OPTIQUE</t>
  </si>
  <si>
    <t>PALO ALTOURS</t>
  </si>
  <si>
    <t>PANPHARMA</t>
  </si>
  <si>
    <t>Pa-pri-K</t>
  </si>
  <si>
    <t>PAREXEL International</t>
  </si>
  <si>
    <t>PARIS KLEBER SANTE</t>
  </si>
  <si>
    <t>PASCALEO</t>
  </si>
  <si>
    <t>PAUL HARTMANN SA</t>
  </si>
  <si>
    <t>PDL ORTHO</t>
  </si>
  <si>
    <t>PECH CERCIAT</t>
  </si>
  <si>
    <t>PEGASE</t>
  </si>
  <si>
    <t>PENTAX MEDICAL</t>
  </si>
  <si>
    <t>Penumbra, Inc.</t>
  </si>
  <si>
    <t>PERF NUT ASSISTANCE ILE DE FRANCE</t>
  </si>
  <si>
    <t>PERF NUT ASSISTANCE LANGUEDOC ROUSSILLON</t>
  </si>
  <si>
    <t>PERF NUT ASSISTANCE MIDI PYRENEES</t>
  </si>
  <si>
    <t>PERF NUT ASSISTANCE NORD</t>
  </si>
  <si>
    <t>PERF NUT ASSISTANCE SUD EST</t>
  </si>
  <si>
    <t>PERF.U.LOR GROUPE</t>
  </si>
  <si>
    <t>PERFORMANCE COMMUNICATION PHARMA</t>
  </si>
  <si>
    <t>PERF-R</t>
  </si>
  <si>
    <t>perkinElmer</t>
  </si>
  <si>
    <t>PEROUSE MEDICAL</t>
  </si>
  <si>
    <t>PEROUSE PLASTIE</t>
  </si>
  <si>
    <t>PERRIER SURDITE ANNECY SAS</t>
  </si>
  <si>
    <t>PETERS SURGICAL</t>
  </si>
  <si>
    <t>PETNET Solutions SAS</t>
  </si>
  <si>
    <t>PFIZER INTERNATIONAL OPERATIONS</t>
  </si>
  <si>
    <t>Pfizer</t>
  </si>
  <si>
    <t>PFIZER PFE FRANCE</t>
  </si>
  <si>
    <t>PFIZER SANTE FAMILIALE</t>
  </si>
  <si>
    <t>PFIZER SAS</t>
  </si>
  <si>
    <t>PFM MEDICAL FRANCE</t>
  </si>
  <si>
    <t>PGRD</t>
  </si>
  <si>
    <t>PHADIA GmbH</t>
  </si>
  <si>
    <t>PHADIA NV/SA</t>
  </si>
  <si>
    <t>PHADIA SAS</t>
  </si>
  <si>
    <t>PHARMA DOM</t>
  </si>
  <si>
    <t>PHARMA MAR S.A.R.L.</t>
  </si>
  <si>
    <t>Pharma Services</t>
  </si>
  <si>
    <t>Pharmacie du Tholon</t>
  </si>
  <si>
    <t>pharmacie ramberti</t>
  </si>
  <si>
    <t>PHARMACTIV DISTRIBUTION</t>
  </si>
  <si>
    <t>PHARMATHERA</t>
  </si>
  <si>
    <t>Pharm-Olam International SPRL</t>
  </si>
  <si>
    <t>PHASE 5 Editions médicales</t>
  </si>
  <si>
    <t>PHENIX CARDIOLOGIE</t>
  </si>
  <si>
    <t>PHILIPS FRANCE</t>
  </si>
  <si>
    <t>Philips France Commercial</t>
  </si>
  <si>
    <t>PHOCEENNE D'ORTHOPEDIE</t>
  </si>
  <si>
    <t>PHOENIX PHARMA</t>
  </si>
  <si>
    <t>PHONAK FRANCE</t>
  </si>
  <si>
    <t>PhoneResearch</t>
  </si>
  <si>
    <t>PHYDATA</t>
  </si>
  <si>
    <t>PHYSIDIA</t>
  </si>
  <si>
    <t>Physiol</t>
  </si>
  <si>
    <t>PHYSIOL FRANCE</t>
  </si>
  <si>
    <t>PHYSIOMED</t>
  </si>
  <si>
    <t>PHYTOCOM</t>
  </si>
  <si>
    <t>Pierre Fabre Dermo-Cosmétique</t>
  </si>
  <si>
    <t>PIERRE FABRE MEDICAMENT</t>
  </si>
  <si>
    <t>PIERRE FABRE SA</t>
  </si>
  <si>
    <t>PLASMA SURGICAL SARL</t>
  </si>
  <si>
    <t>PneumRx Ltd.</t>
  </si>
  <si>
    <t>POLARIS MANAGEMENT</t>
  </si>
  <si>
    <t>PolyNovo Biomaterials Pty Ltd</t>
  </si>
  <si>
    <t>Porte de l'audition</t>
  </si>
  <si>
    <t>POURET MEDICAL</t>
  </si>
  <si>
    <t>PPD FRANCE SAS</t>
  </si>
  <si>
    <t>PR EDITIONS SAS</t>
  </si>
  <si>
    <t>PRA</t>
  </si>
  <si>
    <t>PRECIPHAR</t>
  </si>
  <si>
    <t>Premier Research</t>
  </si>
  <si>
    <t>PRESSE &amp; PAPIERS</t>
  </si>
  <si>
    <t>prevor</t>
  </si>
  <si>
    <t>Primax</t>
  </si>
  <si>
    <t>PRIORITIS</t>
  </si>
  <si>
    <t>PRIVIUM MEDICAL</t>
  </si>
  <si>
    <t>PROBACE MEDITEC</t>
  </si>
  <si>
    <t>PROBACE VAR</t>
  </si>
  <si>
    <t>PROBIONOV</t>
  </si>
  <si>
    <t>PROCLAIM</t>
  </si>
  <si>
    <t>PROCTER &amp; GAMBLE FRANCE</t>
  </si>
  <si>
    <t>PROCTER &amp; GAMBLE PHARMACEUTICALS FRANCE</t>
  </si>
  <si>
    <t>PRODAREV</t>
  </si>
  <si>
    <t>PRODIS</t>
  </si>
  <si>
    <t>Prodition</t>
  </si>
  <si>
    <t>PRODUITS DENTAIRES PIERRE ROLLAND</t>
  </si>
  <si>
    <t>PROFIL ORTHOPEDIE</t>
  </si>
  <si>
    <t>PROMOGEN</t>
  </si>
  <si>
    <t>PROMONET PROMEDICAL</t>
  </si>
  <si>
    <t>PROSTEEL</t>
  </si>
  <si>
    <t>ProStrakan Pharma</t>
  </si>
  <si>
    <t>PROTHEOS INDUSTRIE</t>
  </si>
  <si>
    <t>PROTHEOS OUEST</t>
  </si>
  <si>
    <t>PROTHEOS SA</t>
  </si>
  <si>
    <t>PROXILIO</t>
  </si>
  <si>
    <t>PSI CRO AG</t>
  </si>
  <si>
    <t>PSI CRO FRANCE</t>
  </si>
  <si>
    <t>PTC THERAPEUTICS  INTERNATIONAL LIMITED</t>
  </si>
  <si>
    <t>PTC Therapeutics France SAS</t>
  </si>
  <si>
    <t>Publicis Consultants France</t>
  </si>
  <si>
    <t>PUBLICIS LIFE BRANDS</t>
  </si>
  <si>
    <t>Pulmonx International SARL</t>
  </si>
  <si>
    <t>PURESSENTIEL</t>
  </si>
  <si>
    <t>Qiagen France SAS</t>
  </si>
  <si>
    <t>QIAGEN Marseille S.A</t>
  </si>
  <si>
    <t>QUALEES</t>
  </si>
  <si>
    <t>Qualitative &amp; Quantitative Fieldwork Services</t>
  </si>
  <si>
    <t>QualWorld</t>
  </si>
  <si>
    <t>QUANTEL MEDICAL</t>
  </si>
  <si>
    <t>QUERYO MEDICAL SAS</t>
  </si>
  <si>
    <t>QUINTILES BENEFIT FRANCE SNC</t>
  </si>
  <si>
    <t>RADENKOVIC SACHA</t>
  </si>
  <si>
    <t>RADIANTE</t>
  </si>
  <si>
    <t>RADIOMETER SAS</t>
  </si>
  <si>
    <t>RANBAXY PHARMACIE GENERIQUES</t>
  </si>
  <si>
    <t>RAPTOR PHARMACEUTICALS FRANCE</t>
  </si>
  <si>
    <t>RB Pharmaceuticals France</t>
  </si>
  <si>
    <t>rc - research &amp; consulting GmbH</t>
  </si>
  <si>
    <t>Reckitt Benckiser France</t>
  </si>
  <si>
    <t>Reckitt Benckiser Healthcare France</t>
  </si>
  <si>
    <t>Reckitt Benckiser SLOUGH</t>
  </si>
  <si>
    <t>Regeneron Pharmaceuticals, Inc.</t>
  </si>
  <si>
    <t>Regeneron Pharma</t>
  </si>
  <si>
    <t>REGULUS THERAPEUTICS INC.</t>
  </si>
  <si>
    <t>RE-IMAGINE Health Agency</t>
  </si>
  <si>
    <t>Renishaw Mayfield</t>
  </si>
  <si>
    <t>RESAL</t>
  </si>
  <si>
    <t>RESEARCH NOW SAS</t>
  </si>
  <si>
    <t>RESMED SAS</t>
  </si>
  <si>
    <t>RESPI'SANTE</t>
  </si>
  <si>
    <t>ReVision Optics</t>
  </si>
  <si>
    <t>REVOL-BUISSON</t>
  </si>
  <si>
    <t>RICHARD FRERES</t>
  </si>
  <si>
    <t>Richard SIMON</t>
  </si>
  <si>
    <t>RIVORTHO</t>
  </si>
  <si>
    <t>RMO EUROPE</t>
  </si>
  <si>
    <t>RNP SANTE</t>
  </si>
  <si>
    <t>ROCHE DIABETES CARE FRANCE</t>
  </si>
  <si>
    <t>ROCHE DIAGNOSTICS FRANCE</t>
  </si>
  <si>
    <t>Roche Diagnostics GmbH</t>
  </si>
  <si>
    <t>Roche Diagnostics International Ltd</t>
  </si>
  <si>
    <t>Roche Diagnostics Operations, Inc.</t>
  </si>
  <si>
    <t>Roche Products (Pty) Ltd South Africa</t>
  </si>
  <si>
    <t>ROCHE SAS</t>
  </si>
  <si>
    <t>Rodenstock France</t>
  </si>
  <si>
    <t>RONIN Corporation</t>
  </si>
  <si>
    <t>ROTTAPHARM SAS</t>
  </si>
  <si>
    <t>R-Squared Services and Solutions, Inc.</t>
  </si>
  <si>
    <t>R'SUD MEDICAL</t>
  </si>
  <si>
    <t>RTI SURGICAL</t>
  </si>
  <si>
    <t>RUNESCENCE</t>
  </si>
  <si>
    <t>S.O.S M.A.D</t>
  </si>
  <si>
    <t>S.O.S OXYGENE ILE DE France</t>
  </si>
  <si>
    <t>S.O.S OXYGENE SUD</t>
  </si>
  <si>
    <t>S.O.S. OXYGENE ATLANTIQUE</t>
  </si>
  <si>
    <t>S.O.S. OXYGENE BRETAGNE</t>
  </si>
  <si>
    <t>S.O.S. OXYGENE GARONNE</t>
  </si>
  <si>
    <t>S.O.S. OXYGENE GRAND OUEST</t>
  </si>
  <si>
    <t>S.O.S. OXYGENE NORMANDIE</t>
  </si>
  <si>
    <t>S.O.S. OXYGENE SUD</t>
  </si>
  <si>
    <t>S2A SANTE ILE DE FRANCE</t>
  </si>
  <si>
    <t>SA CERP BRETAGNE ATLANTIQUE</t>
  </si>
  <si>
    <t>SA J &amp; B FRANCOIS</t>
  </si>
  <si>
    <t>SA LANDANGER</t>
  </si>
  <si>
    <t>SADIR ASSISTANCE</t>
  </si>
  <si>
    <t>SAFE ORTHOPAEDICS</t>
  </si>
  <si>
    <t>SAFIR DENTAIRE</t>
  </si>
  <si>
    <t>Sage Products LLC</t>
  </si>
  <si>
    <t>SALESWAY</t>
  </si>
  <si>
    <t>Salix Pharmaceuticals, Inc.</t>
  </si>
  <si>
    <t>SAM TECHNI-PHARMA</t>
  </si>
  <si>
    <t>SAMSUNG ELECTRONICS FRANCE</t>
  </si>
  <si>
    <t>SANDOZ</t>
  </si>
  <si>
    <t>SANOFI AVENTIS FRANCE</t>
  </si>
  <si>
    <t>SANOFI CHIMIE</t>
  </si>
  <si>
    <t>SANOFI PASTEUR</t>
  </si>
  <si>
    <t>SANOFI PASTEUR MSD SNC</t>
  </si>
  <si>
    <t>SANOFI WINTHROP INDUSTRIE</t>
  </si>
  <si>
    <t>SANOFI-AVENTIS GROUPE</t>
  </si>
  <si>
    <t>SANOFI-AVENTIS RECHERCHE &amp; DEVELOPPEMENT</t>
  </si>
  <si>
    <t>SANOTEK</t>
  </si>
  <si>
    <t>SANTE PLUS</t>
  </si>
  <si>
    <t>Santelynes</t>
  </si>
  <si>
    <t>SANTELYS ASSOCIATION</t>
  </si>
  <si>
    <t>SANTEN</t>
  </si>
  <si>
    <t>SANTEO</t>
  </si>
  <si>
    <t>SARL ACIO</t>
  </si>
  <si>
    <t>SARL ACOUSTIQUE ALBIGEOISE</t>
  </si>
  <si>
    <t>SARL ALLIANCESOINS</t>
  </si>
  <si>
    <t>SARL ASTRIAD</t>
  </si>
  <si>
    <t>sarl ATLANTIQUE PERFUSION</t>
  </si>
  <si>
    <t>SARL AUDIO EISENHOWER</t>
  </si>
  <si>
    <t>SARL AUDIO.V</t>
  </si>
  <si>
    <t>Sarl Audioptique Conseil</t>
  </si>
  <si>
    <t>SARL AUDITION AQUITAINE</t>
  </si>
  <si>
    <t>SARL AUDITION JUTIER PIRON</t>
  </si>
  <si>
    <t>SARL AUNIS AUDITION</t>
  </si>
  <si>
    <t>SARL AURISSIMANS</t>
  </si>
  <si>
    <t>SARL AURISSIMO</t>
  </si>
  <si>
    <t>SARL BALLAN AUDITION</t>
  </si>
  <si>
    <t>SARL BRIVE AUDITION</t>
  </si>
  <si>
    <t>SARL CENTRE DE L AUDITION</t>
  </si>
  <si>
    <t>SARL Centre Val de Loire Audition</t>
  </si>
  <si>
    <t>SARL CLAUDE EMARD</t>
  </si>
  <si>
    <t>sarl conseil medico technique</t>
  </si>
  <si>
    <t>SARL DLMEDICAL</t>
  </si>
  <si>
    <t>SARL DOMORTHO</t>
  </si>
  <si>
    <t>SARL ETS M GRANDET</t>
  </si>
  <si>
    <t>SARL GROUSEAU</t>
  </si>
  <si>
    <t>SARL LABORATOIRE DUPONT</t>
  </si>
  <si>
    <t>SARL LABORATOIRE LEMOINE AUDITION</t>
  </si>
  <si>
    <t>SARL LABORATOIRE MICHAEL BERTOUX</t>
  </si>
  <si>
    <t>SARL LAUBEN</t>
  </si>
  <si>
    <t>SARL LE STRAT</t>
  </si>
  <si>
    <t>SARL LES MOUETTES OPTIQUE</t>
  </si>
  <si>
    <t>SARL LOMACO</t>
  </si>
  <si>
    <t>SARL L'OREILLETTE DU MANS</t>
  </si>
  <si>
    <t>SARL LUNODIA</t>
  </si>
  <si>
    <t>sarl msdcp</t>
  </si>
  <si>
    <t>SARL NIVOLET AUDITION</t>
  </si>
  <si>
    <t>sarl optique audioprotheses roussarie</t>
  </si>
  <si>
    <t>sarl optique mesnard</t>
  </si>
  <si>
    <t>sarl optique mesnard auchy</t>
  </si>
  <si>
    <t>SARL ORLEANS AUDIOPROTHESE</t>
  </si>
  <si>
    <t>SARL OXY-PERF</t>
  </si>
  <si>
    <t>SARL PACIMED</t>
  </si>
  <si>
    <t>Sarl Parapharm France</t>
  </si>
  <si>
    <t>SARL PEFD</t>
  </si>
  <si>
    <t>SARL PROTHYS</t>
  </si>
  <si>
    <t>SARL SOPHILMED</t>
  </si>
  <si>
    <t>SARL SOPHILMED LENS</t>
  </si>
  <si>
    <t>SAS ALLIANCE MEDICALE SERVICES</t>
  </si>
  <si>
    <t>SAS AUDITION EXPERT</t>
  </si>
  <si>
    <t>SAS BIOVAS</t>
  </si>
  <si>
    <t>SAS Esprit d'Ethique</t>
  </si>
  <si>
    <t>SAS IOVIE</t>
  </si>
  <si>
    <t>SAS LABORATOIRES VIVACY</t>
  </si>
  <si>
    <t>SAS OPTIQUE SURDITE DESNOUES</t>
  </si>
  <si>
    <t>SAS ORTHO OUEST</t>
  </si>
  <si>
    <t>SATELEC SAS</t>
  </si>
  <si>
    <t>SBM</t>
  </si>
  <si>
    <t>Schering-Plough</t>
  </si>
  <si>
    <t>SCHEU DENTAL FRANCE</t>
  </si>
  <si>
    <t>Schulke France SARL</t>
  </si>
  <si>
    <t>SCHWA-MEDICO FRANCE</t>
  </si>
  <si>
    <t>SCIENCE ET MEDECINE</t>
  </si>
  <si>
    <t>SCIENT'X SAS</t>
  </si>
  <si>
    <t>Scope International France</t>
  </si>
  <si>
    <t>SCORPION</t>
  </si>
  <si>
    <t>SDC SOCIETE DES CENDRES</t>
  </si>
  <si>
    <t>SDI Dental Limited</t>
  </si>
  <si>
    <t>SEBAC</t>
  </si>
  <si>
    <t>Sebia</t>
  </si>
  <si>
    <t>Second Stage Pharma</t>
  </si>
  <si>
    <t>SEDOMA</t>
  </si>
  <si>
    <t>SEFAM</t>
  </si>
  <si>
    <t>Segmedica</t>
  </si>
  <si>
    <t>Selarl Pharmacie Panonnaise</t>
  </si>
  <si>
    <t>SELAS PHARMACIE DE LA REPUBLIQUE</t>
  </si>
  <si>
    <t>SEMES</t>
  </si>
  <si>
    <t>SENDAL FRANCE</t>
  </si>
  <si>
    <t>SEPRODOM ANTILLES</t>
  </si>
  <si>
    <t>SEPRODOM REUNION</t>
  </si>
  <si>
    <t>SEPROPHARM INTERNATIONAL</t>
  </si>
  <si>
    <t>SEPTODONT SAS</t>
  </si>
  <si>
    <t>Sequent Medical GmbH</t>
  </si>
  <si>
    <t>Sequent Medical Inc.</t>
  </si>
  <si>
    <t>SERB</t>
  </si>
  <si>
    <t>SERF</t>
  </si>
  <si>
    <t>SERF EXTREMITY</t>
  </si>
  <si>
    <t>Serial Creative</t>
  </si>
  <si>
    <t>SESC</t>
  </si>
  <si>
    <t>SETMI</t>
  </si>
  <si>
    <t>SGP AUDIO</t>
  </si>
  <si>
    <t>SHAMIR FRANCE SARL</t>
  </si>
  <si>
    <t>SHIRE France S.A.</t>
  </si>
  <si>
    <t>SHISEIDO INTERNATIONAL FRANCE SIF</t>
  </si>
  <si>
    <t>SHOCKWAVE MEDICAL INC.</t>
  </si>
  <si>
    <t>SIEMENS AUDIOLOGIE</t>
  </si>
  <si>
    <t>Siemens Healthcare Diagnostics SAS</t>
  </si>
  <si>
    <t>SIEMENS HEALTHCARE SAS</t>
  </si>
  <si>
    <t>SIEMENS SAS</t>
  </si>
  <si>
    <t>Sigma-tau France</t>
  </si>
  <si>
    <t>SIGVARIS</t>
  </si>
  <si>
    <t>Simon-Kucher &amp; Partners</t>
  </si>
  <si>
    <t>Simpson Carpenter</t>
  </si>
  <si>
    <t>SINCLAIR PHARMA</t>
  </si>
  <si>
    <t>Sinclair pharmaceuticals limited french branch</t>
  </si>
  <si>
    <t>SIRONA DENTAL SYSTEMS SAS</t>
  </si>
  <si>
    <t>Sirtex Medical Europe GmbH</t>
  </si>
  <si>
    <t>SKY CONSULTING</t>
  </si>
  <si>
    <t>SM EUROPE</t>
  </si>
  <si>
    <t>Small Bone Innovations International SAS</t>
  </si>
  <si>
    <t>Smartsanté Gestion</t>
  </si>
  <si>
    <t>Smith &amp; Nephew FZE</t>
  </si>
  <si>
    <t>Smith &amp; Nephew Inc.</t>
  </si>
  <si>
    <t>Smith &amp; Nephew Orthopaedics AG</t>
  </si>
  <si>
    <t>Smith &amp; Nephew Orthopaedics France SAS</t>
  </si>
  <si>
    <t>Smith &amp; Nephew S.A.S.</t>
  </si>
  <si>
    <t>Smith &amp; Nephew UK Limited</t>
  </si>
  <si>
    <t>Smith &amp; Nephew US - Ortho</t>
  </si>
  <si>
    <t>Smith &amp; Nephew, Inc. Recon</t>
  </si>
  <si>
    <t>SMITHS MEDICAL FRANCE</t>
  </si>
  <si>
    <t>SNC LCA de NICE</t>
  </si>
  <si>
    <t>Sociable Data Ltd</t>
  </si>
  <si>
    <t>SOCIETE CARIBEENNE DE L'AUDITION</t>
  </si>
  <si>
    <t>Société des gaz industriels de la Guadeloupe</t>
  </si>
  <si>
    <t>Société Française de Cardiologie</t>
  </si>
  <si>
    <t>SOCIETE FRANCAISE D'ORTHOPEDIE</t>
  </si>
  <si>
    <t>Société Guyanaise de l'Air Liquide</t>
  </si>
  <si>
    <t>Société Martiniquaise de l'Air Liquide</t>
  </si>
  <si>
    <t>SOCIETES DU GROUPE TEVA HORS FRANCE</t>
  </si>
  <si>
    <t>SOFIBEL</t>
  </si>
  <si>
    <t>SOFIBEL Laboratoires Fumouze</t>
  </si>
  <si>
    <t>SOFRADIM PRODUCTION</t>
  </si>
  <si>
    <t>Solutions Finances</t>
  </si>
  <si>
    <t>SomnoMed France</t>
  </si>
  <si>
    <t>SONATINE</t>
  </si>
  <si>
    <t>SONY EUROPE LIMITED</t>
  </si>
  <si>
    <t>Sophysa</t>
  </si>
  <si>
    <t>SOPRO ACTEON Group</t>
  </si>
  <si>
    <t>SORIN GROUP FRANCE</t>
  </si>
  <si>
    <t>SOS MEDICAL</t>
  </si>
  <si>
    <t>SOS OXYGENE</t>
  </si>
  <si>
    <t>SOS OXYGENE ALSACE</t>
  </si>
  <si>
    <t>SOS OXYGENE ANTILLES</t>
  </si>
  <si>
    <t>SOS OXYGENE ATLANTIQUE CENTRE</t>
  </si>
  <si>
    <t>SOS OXYGENE AUVERGNE</t>
  </si>
  <si>
    <t>SOS OXYGENE BASSIN PARISIEN NORD</t>
  </si>
  <si>
    <t>SOS OXYGENE BASSIN PARISIEN SUD</t>
  </si>
  <si>
    <t>SOS OXYGENE CENTRE</t>
  </si>
  <si>
    <t>SOS OXYGENE CENTRE EST</t>
  </si>
  <si>
    <t>SOS OXYGENE CENTRE OUEST</t>
  </si>
  <si>
    <t>SOS OXYGENE CHAMPAGNE ARDENNES</t>
  </si>
  <si>
    <t>SOS OXYGENE FRANCHE COMTE</t>
  </si>
  <si>
    <t>SOS OXYGENE GARONNE</t>
  </si>
  <si>
    <t>SOS OXYGENE GRAND EST</t>
  </si>
  <si>
    <t>SOS OXYGENE GRAND SUD</t>
  </si>
  <si>
    <t>SOS OXYGENE ILE DE France EST</t>
  </si>
  <si>
    <t>SOS OXYGENE ILE DE FRANCE EST Vierzon 1</t>
  </si>
  <si>
    <t>SOS OXYGENE ILE DE FRANCE EST Vierzon 2</t>
  </si>
  <si>
    <t>SOS OXYGENE ILE DE France NORD</t>
  </si>
  <si>
    <t>SOS OXYGENE ILE E FRANCE EST</t>
  </si>
  <si>
    <t>SOS OXYGENE LORRAINE</t>
  </si>
  <si>
    <t>SOS OXYGENE MEDITERRANEE</t>
  </si>
  <si>
    <t>SOS OXYGENE MOR-BIHAN / PENN AR BEDÂ Â </t>
  </si>
  <si>
    <t>SOS OXYGENE NORD JOLY MEDICAL</t>
  </si>
  <si>
    <t>SOS OXYGENE NORD OUEST</t>
  </si>
  <si>
    <t>SOS OXYGENE NORMANDIE</t>
  </si>
  <si>
    <t>SOS OXYGENE PARTICIPATIONS</t>
  </si>
  <si>
    <t>SOS OXYGENE PAYS DE LOIRE</t>
  </si>
  <si>
    <t>SOS OXYGENE PAYS DE LOIRE NORD</t>
  </si>
  <si>
    <t>SOS OXYGENE PROVENCE</t>
  </si>
  <si>
    <t>SOS OXYGENE PYRENEES CENTRE</t>
  </si>
  <si>
    <t>SOS OXYGENE REUNION</t>
  </si>
  <si>
    <t>SOS OXYGENE REUNION St Leu</t>
  </si>
  <si>
    <t>SOS OXYGENE REUNION St Paul</t>
  </si>
  <si>
    <t>SOS OXYGENE RHONE ALPES</t>
  </si>
  <si>
    <t>SOS OXYGENE RHONE ALPES Vaulx</t>
  </si>
  <si>
    <t>SOS OXYGENE SUD ALSACE</t>
  </si>
  <si>
    <t>SOS OXYGENE SUD LOIRE</t>
  </si>
  <si>
    <t>SOS OXYGENE VAR</t>
  </si>
  <si>
    <t>SOSECAT</t>
  </si>
  <si>
    <t>SOTHYS PARIS</t>
  </si>
  <si>
    <t>sowadio</t>
  </si>
  <si>
    <t>Spector Consulting</t>
  </si>
  <si>
    <t>SPECTRANETICS FRANCE SARL</t>
  </si>
  <si>
    <t>SPECTRANETICS INTERNATIONAL B.V.</t>
  </si>
  <si>
    <t>SPINEART SA</t>
  </si>
  <si>
    <t>SPINEGUARD</t>
  </si>
  <si>
    <t>SPINEVISION</t>
  </si>
  <si>
    <t>SPINEWAY</t>
  </si>
  <si>
    <t>Springer Science+Business Media France</t>
  </si>
  <si>
    <t>SSL HEALTHCARE ITALIA</t>
  </si>
  <si>
    <t>ST AUDITION</t>
  </si>
  <si>
    <t>St Jude Medical France SAS</t>
  </si>
  <si>
    <t>STALLERGENES SA</t>
  </si>
  <si>
    <t>Stanhome International</t>
  </si>
  <si>
    <t>STARKEY FRANCE</t>
  </si>
  <si>
    <t>STATESIA</t>
  </si>
  <si>
    <t>STENTYS S.A</t>
  </si>
  <si>
    <t>STEPHANIX</t>
  </si>
  <si>
    <t>sterience</t>
  </si>
  <si>
    <t>STERIS</t>
  </si>
  <si>
    <t>STERLING COOPER</t>
  </si>
  <si>
    <t>STETHOS</t>
  </si>
  <si>
    <t>STETHOS INTERNATIONAL</t>
  </si>
  <si>
    <t>Stragen France</t>
  </si>
  <si>
    <t>STRATEGIQUE SANTE</t>
  </si>
  <si>
    <t>StratLab81</t>
  </si>
  <si>
    <t>STRAUB MEDICAL (France)</t>
  </si>
  <si>
    <t>Straumann France</t>
  </si>
  <si>
    <t>STRYKER FRANCE SAS</t>
  </si>
  <si>
    <t>Stryker Trauma GmbH</t>
  </si>
  <si>
    <t>SUBSTIPHARM DEVELOPPEMENT</t>
  </si>
  <si>
    <t>SUBSTRATHOMME</t>
  </si>
  <si>
    <t>SUD OUEST ORTHOPEDIE</t>
  </si>
  <si>
    <t>SUN PHARMACEUTICALS FRANCE</t>
  </si>
  <si>
    <t>Sunesis Pharmaceuticals</t>
  </si>
  <si>
    <t>Sunnikan Consulting</t>
  </si>
  <si>
    <t>SUNSTAR FRANCE</t>
  </si>
  <si>
    <t>SuperSonic Imagine</t>
  </si>
  <si>
    <t>SURGIVIEW SAS</t>
  </si>
  <si>
    <t>SURGIVISIO</t>
  </si>
  <si>
    <t>SWEDISH ORPHAN BIOVITRUM</t>
  </si>
  <si>
    <t>SWEDISH ORPHAN BIOVITRUM AB (publ)</t>
  </si>
  <si>
    <t>SWING TECHNOLOGIES</t>
  </si>
  <si>
    <t>SYLVESTRE AUDITION</t>
  </si>
  <si>
    <t>SYMATESE</t>
  </si>
  <si>
    <t>SYMATESE AESTHETICS</t>
  </si>
  <si>
    <t>Symbios Orthopédie SA</t>
  </si>
  <si>
    <t>symbios sas</t>
  </si>
  <si>
    <t>Synageva BioPharma SAS</t>
  </si>
  <si>
    <t>SYNAPSE SANTE</t>
  </si>
  <si>
    <t>SynteractHCR France S.A.S.</t>
  </si>
  <si>
    <t>SYNTHES</t>
  </si>
  <si>
    <t>SYSMED ASSISTANCE</t>
  </si>
  <si>
    <t>SYSMED PAS DE CALAIS</t>
  </si>
  <si>
    <t>SYSMEX FRANCE</t>
  </si>
  <si>
    <t>SYSTAGENIX WOUND MANAGEMENT FRANCE</t>
  </si>
  <si>
    <t>System Assistance Medical</t>
  </si>
  <si>
    <t>Takeda France</t>
  </si>
  <si>
    <t>TARA SANTE</t>
  </si>
  <si>
    <t>TBF GENIE TISSULAIRE</t>
  </si>
  <si>
    <t>TBWA\ADELPHI</t>
  </si>
  <si>
    <t>TEKNIMED</t>
  </si>
  <si>
    <t>TELEFLEX MEDICAL SAS</t>
  </si>
  <si>
    <t>TEM-France</t>
  </si>
  <si>
    <t>TEOXANE</t>
  </si>
  <si>
    <t>TEOXANE FRANCE</t>
  </si>
  <si>
    <t>TERALI</t>
  </si>
  <si>
    <t>TERRA FIRMA</t>
  </si>
  <si>
    <t>TERRE NEUVE</t>
  </si>
  <si>
    <t>Terumo BCT Europe SA</t>
  </si>
  <si>
    <t>Test</t>
  </si>
  <si>
    <t>TEVA SANTE SAS</t>
  </si>
  <si>
    <t>TEXTILE HI-TEC</t>
  </si>
  <si>
    <t>TFS TRIAL FORM SUPPORT SASU</t>
  </si>
  <si>
    <t>THE BINDING SITE GROUP LTD</t>
  </si>
  <si>
    <t>The KOL Connection</t>
  </si>
  <si>
    <t>The MarkeTech Group SARL</t>
  </si>
  <si>
    <t>The Medicines Company France SAS</t>
  </si>
  <si>
    <t>The Research Partnership</t>
  </si>
  <si>
    <t>The Spectranetics Corporation</t>
  </si>
  <si>
    <t>Theorem Clinical Research SARL</t>
  </si>
  <si>
    <t>THERABEL LUCIEN PHARMA</t>
  </si>
  <si>
    <t>THERACLION</t>
  </si>
  <si>
    <t>THERADIAG SA</t>
  </si>
  <si>
    <t>THERADIAL SAS</t>
  </si>
  <si>
    <t>THERAKOS UK Ltd</t>
  </si>
  <si>
    <t>Theravance, Inc.</t>
  </si>
  <si>
    <t>THERMO ELECTRON LED SAS</t>
  </si>
  <si>
    <t>THERMO ELECTRON SAS</t>
  </si>
  <si>
    <t>Think Tuvalu</t>
  </si>
  <si>
    <t>THORATEC EUROPE LTD</t>
  </si>
  <si>
    <t>THUASNE</t>
  </si>
  <si>
    <t>TIME RESEARCH LIMITED</t>
  </si>
  <si>
    <t>to the heart ltd</t>
  </si>
  <si>
    <t>Topcon SARL</t>
  </si>
  <si>
    <t>TOP-Service für Lingualtechnik GmbH</t>
  </si>
  <si>
    <t>TORNIER</t>
  </si>
  <si>
    <t>TOSHIBA MEDICAL FRANCE</t>
  </si>
  <si>
    <t>TOSOH EUROPE NV</t>
  </si>
  <si>
    <t>TOURS CERAM</t>
  </si>
  <si>
    <t>Trame Way</t>
  </si>
  <si>
    <t>Transgene SA</t>
  </si>
  <si>
    <t>Transystème - JMT IMPLANTS</t>
  </si>
  <si>
    <t>TRANSYSTEME SN</t>
  </si>
  <si>
    <t>TRB CHEMEDICA</t>
  </si>
  <si>
    <t>TROIS PRIME</t>
  </si>
  <si>
    <t>TROPHOS</t>
  </si>
  <si>
    <t>TSP</t>
  </si>
  <si>
    <t>Tungsten-Software</t>
  </si>
  <si>
    <t>Tutogen Médical France</t>
  </si>
  <si>
    <t>TxCell</t>
  </si>
  <si>
    <t>UCB Pharma SA</t>
  </si>
  <si>
    <t>UCB Pharma</t>
  </si>
  <si>
    <t>Ugam Solutions</t>
  </si>
  <si>
    <t>Ultradent Products GmbH</t>
  </si>
  <si>
    <t>ULURU SANTE / VIGIE Pharma</t>
  </si>
  <si>
    <t>UNILEVER FRANCE</t>
  </si>
  <si>
    <t>UNITHER DEVELOPPEMENT BORDEAUX</t>
  </si>
  <si>
    <t>UNITHER INDUSTRIES</t>
  </si>
  <si>
    <t>UNITHER LIQUID MANUFACTURING</t>
  </si>
  <si>
    <t>UNITHER PHARMACEUTICALS</t>
  </si>
  <si>
    <t>UNIVERSAL MEDICA</t>
  </si>
  <si>
    <t>Update France Terrain d'Etudes</t>
  </si>
  <si>
    <t>UPSA SAS</t>
  </si>
  <si>
    <t>URGO RECHERCHE INNOVATION ET DEVELOPPEMENT</t>
  </si>
  <si>
    <t>Use-Lab GmbH</t>
  </si>
  <si>
    <t>Varian Medical Systems France Sarl</t>
  </si>
  <si>
    <t>Vascular Solutions, Inc.</t>
  </si>
  <si>
    <t>VASCUTEK FRANCE</t>
  </si>
  <si>
    <t>Vatech France</t>
  </si>
  <si>
    <t>VECTEC</t>
  </si>
  <si>
    <t>Veniti, Inc.</t>
  </si>
  <si>
    <t>Ventana Medical Systems, Inc.</t>
  </si>
  <si>
    <t>Ventiléa</t>
  </si>
  <si>
    <t>VERBAL</t>
  </si>
  <si>
    <t>Vertex Pharmaceuticals Incorporated</t>
  </si>
  <si>
    <t>VEXIM SA</t>
  </si>
  <si>
    <t>Vibrant Med-El</t>
  </si>
  <si>
    <t>VIFOR FRANCE SA</t>
  </si>
  <si>
    <t>VIFOR FRESENIUS MEDICAL CARE RENAL PHARMA</t>
  </si>
  <si>
    <t>ViiV HEALTHCARE SAS</t>
  </si>
  <si>
    <t>VIROPHARMA</t>
  </si>
  <si>
    <t>VIROPHARMA SPRL</t>
  </si>
  <si>
    <t>VISION OUTRE MER</t>
  </si>
  <si>
    <t>Vital Images France Sarl</t>
  </si>
  <si>
    <t>VITALAIRE</t>
  </si>
  <si>
    <t>VITALEA MEDICAL</t>
  </si>
  <si>
    <t>VITALITEC INTERNATIONAL</t>
  </si>
  <si>
    <t>VIVACTIS MEDICAL EDUCATION</t>
  </si>
  <si>
    <t>Vivactis-M2Research</t>
  </si>
  <si>
    <t>VIVISOL France</t>
  </si>
  <si>
    <t>VO Medica</t>
  </si>
  <si>
    <t>VOISIN CONSULTING</t>
  </si>
  <si>
    <t>VOLCANO EUROPE BVBA/SPRL</t>
  </si>
  <si>
    <t>VOLUNTIS</t>
  </si>
  <si>
    <t>VYGON</t>
  </si>
  <si>
    <t>W L GORE &amp; ASSOCIES</t>
  </si>
  <si>
    <t>W&amp;H FRANCE</t>
  </si>
  <si>
    <t>WAM</t>
  </si>
  <si>
    <t>Warner Chilcott France SAS</t>
  </si>
  <si>
    <t>WEINMANN EMERGENCY FRANCE</t>
  </si>
  <si>
    <t>WEINMANN SAS</t>
  </si>
  <si>
    <t>Weleda S.A.</t>
  </si>
  <si>
    <t>WELLSPECT HEALTHCARE</t>
  </si>
  <si>
    <t>WELLSPECT HEALTHCARE/DENTSPLY IH AB</t>
  </si>
  <si>
    <t>WERFEN</t>
  </si>
  <si>
    <t>WIDEX</t>
  </si>
  <si>
    <t>WOO YOUNG MEDICAL FRANCE</t>
  </si>
  <si>
    <t>WorldOne Group B.V.</t>
  </si>
  <si>
    <t>WR CONSEIL</t>
  </si>
  <si>
    <t>WRIGHT MEDICAL FRANCE</t>
  </si>
  <si>
    <t>XENIOS</t>
  </si>
  <si>
    <t>XNOV</t>
  </si>
  <si>
    <t>XNOV Distribution</t>
  </si>
  <si>
    <t>YPSOMED SAS</t>
  </si>
  <si>
    <t>YSSUP RESEARCH</t>
  </si>
  <si>
    <t>Zambon France</t>
  </si>
  <si>
    <t>Zeste Research</t>
  </si>
  <si>
    <t>Zimmer BVBA</t>
  </si>
  <si>
    <t>Zimmer Dental SAS</t>
  </si>
  <si>
    <t>Zimmer France SAS</t>
  </si>
  <si>
    <t>Zimmer GmbH</t>
  </si>
  <si>
    <t>Zimmer Spine SAS</t>
  </si>
  <si>
    <t>ZOLL Médical France</t>
  </si>
  <si>
    <t>ZS Associates</t>
  </si>
  <si>
    <t>ZYDUS FRANCE</t>
  </si>
  <si>
    <t>TYPE_CONVENTION dans Transparence.sante.gouv.fr</t>
  </si>
  <si>
    <t>TYPE_CONVENTION (libellé de regroupement)</t>
  </si>
  <si>
    <t xml:space="preserve">Autre : [ Collaboration Scientifique ] </t>
  </si>
  <si>
    <t xml:space="preserve">Autre : [ EPU ] </t>
  </si>
  <si>
    <t xml:space="preserve">Autre : [ Expert ] </t>
  </si>
  <si>
    <t xml:space="preserve">Autre : [ hospitalité liée à une manifestation scientifique ] </t>
  </si>
  <si>
    <t xml:space="preserve">Autre : [ Manifestation professionnelle ] </t>
  </si>
  <si>
    <t xml:space="preserve">Autre : [ Orateur / Intervenant ] </t>
  </si>
  <si>
    <t xml:space="preserve">Autre : [ Orateur ] </t>
  </si>
  <si>
    <t xml:space="preserve">Autre : [ R‚union professionnelle ] </t>
  </si>
  <si>
    <t xml:space="preserve">Autre : [ Reunion professionnelle ] </t>
  </si>
  <si>
    <t xml:space="preserve">Autre : [ Réunion professionnelle ] </t>
  </si>
  <si>
    <t xml:space="preserve">Autre : [ Runion professionnelle ] </t>
  </si>
  <si>
    <t xml:space="preserve">Autre : [Communication scientifique] </t>
  </si>
  <si>
    <t xml:space="preserve">Autre : [Consultant (HCP)] </t>
  </si>
  <si>
    <t xml:space="preserve">Autre : [Consultant] </t>
  </si>
  <si>
    <t xml:space="preserve">Autre : [Contrat autre] </t>
  </si>
  <si>
    <t xml:space="preserve">AUTRE : [CONTRAT DE COLLABORATION SCIENTIFIQUE] </t>
  </si>
  <si>
    <t xml:space="preserve">AUTRE : [CONTRAT DE CONSEIL &amp; PRESTATION] </t>
  </si>
  <si>
    <t xml:space="preserve">AUTRE : [CONTRAT D'ORATEUR] </t>
  </si>
  <si>
    <t xml:space="preserve">Autre : [CONTRAT_DE_PRESTATIONS_DE_SERVICES] </t>
  </si>
  <si>
    <t xml:space="preserve">AUTRE : [CONVENTION D HOSPITALITE] </t>
  </si>
  <si>
    <t xml:space="preserve">AUTRE : [CONVENTION SANS REMUNERATION]. </t>
  </si>
  <si>
    <t xml:space="preserve">AUTRE : [HOSPITALITÉ EVENEMENT SCIENTIFIQUE] </t>
  </si>
  <si>
    <t xml:space="preserve">Autre : [Hospitalité Evenement] </t>
  </si>
  <si>
    <t xml:space="preserve">Autre : [Opération SA/Journée-Soirée] </t>
  </si>
  <si>
    <t>Autre : [Orateur]</t>
  </si>
  <si>
    <t xml:space="preserve">AUTRE : [PARTICIPATION RÉUNION SCIENTIFIQUE] </t>
  </si>
  <si>
    <t xml:space="preserve">AUTRE : [PARTICIPATION R�ION SCIENTIFIQUE] </t>
  </si>
  <si>
    <t>Autre : [Recherche biomédicale]</t>
  </si>
  <si>
    <t xml:space="preserve">Autre : Contrat consultant </t>
  </si>
  <si>
    <t xml:space="preserve">Autre : Contrat intervenant </t>
  </si>
  <si>
    <t xml:space="preserve">Autre : Intervenant (Orateur/ ModÃ©rateur/ PrÃ©sident...) </t>
  </si>
  <si>
    <t xml:space="preserve">Autre : ORATEUR REUNION POST EULAR MONTPELLIER </t>
  </si>
  <si>
    <t xml:space="preserve">Autre : Reunion professionnelle ou scientifique </t>
  </si>
  <si>
    <t xml:space="preserve">Autre : Réunion professionnelle ou scientifique </t>
  </si>
  <si>
    <t xml:space="preserve">AUTRE [CONNEXION] </t>
  </si>
  <si>
    <t>AUTRE [CONTRAT DE CONSULTANT]</t>
  </si>
  <si>
    <t xml:space="preserve">AUTRE [CONTRAT ORATEUR] </t>
  </si>
  <si>
    <t xml:space="preserve">AUTRE [CONVENTION D EXPERT] </t>
  </si>
  <si>
    <t xml:space="preserve">AUTRE [CONVENTION D HOSPITALITE] </t>
  </si>
  <si>
    <t xml:space="preserve">AUTRE: [CONTRAT DE COLLABORATION SCENTIFIQUE] </t>
  </si>
  <si>
    <t xml:space="preserve">AUTRE: [CONTRAT DE COLLABORATION SCIENTIFIQUE] </t>
  </si>
  <si>
    <t xml:space="preserve">AUTRE: [CONVENTION HOSPITALITE] </t>
  </si>
  <si>
    <t xml:space="preserve">AUTRE: COLLABORATION POUR UNE ETUDE DE MARCHÉ </t>
  </si>
  <si>
    <t xml:space="preserve">autre: ETUDE </t>
  </si>
  <si>
    <t xml:space="preserve">AUTRE: ETUDES DE MARCHE SONDAGES </t>
  </si>
  <si>
    <t xml:space="preserve">Autre[ORATEUR REUNION POST EULAR AGEN] </t>
  </si>
  <si>
    <t xml:space="preserve">Autre[ORATEUR REUNION POST EULAR TOULOUSE] </t>
  </si>
  <si>
    <t xml:space="preserve">Collaboration Scientifique - Conseil </t>
  </si>
  <si>
    <t xml:space="preserve">CONGRES </t>
  </si>
  <si>
    <t>CONGRES / SYMPOSIUM</t>
  </si>
  <si>
    <t xml:space="preserve">Congrès / Symposium </t>
  </si>
  <si>
    <t xml:space="preserve">CONGRES SYMPOSIUM </t>
  </si>
  <si>
    <t xml:space="preserve">Conseil </t>
  </si>
  <si>
    <t xml:space="preserve">Conseil et Communication Médico-Scientifique </t>
  </si>
  <si>
    <t xml:space="preserve">Consultance </t>
  </si>
  <si>
    <t xml:space="preserve">Consultance (rhumatologie) </t>
  </si>
  <si>
    <t xml:space="preserve">CONTRAT DE CONSULTANT </t>
  </si>
  <si>
    <t xml:space="preserve">CONTRAT D'ORATEUR </t>
  </si>
  <si>
    <t xml:space="preserve">CONVENTION D HOSPITALITE </t>
  </si>
  <si>
    <t xml:space="preserve">CONVENTION D’HOSPITALITÉ </t>
  </si>
  <si>
    <t xml:space="preserve">CONVENTION DE COLLABORATION </t>
  </si>
  <si>
    <t xml:space="preserve">CONVENTION DE RECHERCHE </t>
  </si>
  <si>
    <t xml:space="preserve">CONVENTION D'HOSPITALITE </t>
  </si>
  <si>
    <t xml:space="preserve">CONVENTION D'HOSPITALITÉ </t>
  </si>
  <si>
    <t xml:space="preserve">CONVENTION D'ORATEUR RÉUNION PROFESSIONNELLE </t>
  </si>
  <si>
    <t xml:space="preserve">CONVENTION RECHERCHE </t>
  </si>
  <si>
    <t xml:space="preserve">ETUDE DE MARCHE </t>
  </si>
  <si>
    <t xml:space="preserve">EXPERT </t>
  </si>
  <si>
    <t xml:space="preserve">EXPERTISE SCIENTIFIQUE </t>
  </si>
  <si>
    <t xml:space="preserve">FORMATION </t>
  </si>
  <si>
    <t xml:space="preserve">HOSPITALITE RP/CONGRES / SYMPO </t>
  </si>
  <si>
    <t xml:space="preserve">HOSPITALITE RP/CONGRES/SYMPO </t>
  </si>
  <si>
    <t xml:space="preserve">MARKETING </t>
  </si>
  <si>
    <t xml:space="preserve">ORATEUR </t>
  </si>
  <si>
    <t xml:space="preserve">ORATEUR INTERVENANT </t>
  </si>
  <si>
    <t xml:space="preserve">Orateur RP/Congres/Sympo </t>
  </si>
  <si>
    <t xml:space="preserve">ORATEUR RP/CONGRES/SYMPOSIUM </t>
  </si>
  <si>
    <t xml:space="preserve">RECHERCHE </t>
  </si>
  <si>
    <t xml:space="preserve">RECHERCHE BIOMEDICALE </t>
  </si>
  <si>
    <t xml:space="preserve">recherche biomédicale </t>
  </si>
  <si>
    <t xml:space="preserve">Recherche Clinique </t>
  </si>
  <si>
    <t xml:space="preserve">REDACTEUR SCIENTIFIQUE </t>
  </si>
  <si>
    <t xml:space="preserve">research </t>
  </si>
  <si>
    <t xml:space="preserve">REUNION SCIENTIFIQUE </t>
  </si>
  <si>
    <t>TYPE_AVTG dans Transparence.sante.gouv.fr</t>
  </si>
  <si>
    <t>TYPE_AVTG (libellé de regroupement)</t>
  </si>
  <si>
    <t xml:space="preserve">AUTRE </t>
  </si>
  <si>
    <t>Autre</t>
  </si>
  <si>
    <t xml:space="preserve">Autre : [ Forfait journée détude ] </t>
  </si>
  <si>
    <t xml:space="preserve">Autre : [ Forfait journée détude ou forfait congrès ] </t>
  </si>
  <si>
    <t>Congrès</t>
  </si>
  <si>
    <t xml:space="preserve">Autre : [ Inscription ] </t>
  </si>
  <si>
    <t>Inscription</t>
  </si>
  <si>
    <t xml:space="preserve">AUTRE : [HOSPITALITE] </t>
  </si>
  <si>
    <t>Hospitalité</t>
  </si>
  <si>
    <t xml:space="preserve">Autre : [note de frais] </t>
  </si>
  <si>
    <t xml:space="preserve">AUTRE : [PARTICIPATION EVENEMENT SCIENTIFIQUE] </t>
  </si>
  <si>
    <t xml:space="preserve">AUTRE : [PAUSE] </t>
  </si>
  <si>
    <t xml:space="preserve">AUTRE : [REMBOURSEMENT FRAIS LOGISTIQUE] </t>
  </si>
  <si>
    <t xml:space="preserve">AUTRE : HONORAIRE CONFERENCE TELEPHONIQUE </t>
  </si>
  <si>
    <t xml:space="preserve">Autre : Inscription </t>
  </si>
  <si>
    <t xml:space="preserve">AUTRE : REMBOURSEMENT DE FRAIS </t>
  </si>
  <si>
    <t xml:space="preserve">AUTRE : REUNION </t>
  </si>
  <si>
    <t xml:space="preserve">AUTRE : RNT </t>
  </si>
  <si>
    <t xml:space="preserve">AUTRE [RESTAURATION STAFF] </t>
  </si>
  <si>
    <t>Repas</t>
  </si>
  <si>
    <t xml:space="preserve">Autre: [Enquête] </t>
  </si>
  <si>
    <t xml:space="preserve">AUTRE: INSCRIPTION </t>
  </si>
  <si>
    <t xml:space="preserve">AUTRES: INSCRIPTION </t>
  </si>
  <si>
    <t xml:space="preserve">conseil </t>
  </si>
  <si>
    <t xml:space="preserve">Dédommagement </t>
  </si>
  <si>
    <t xml:space="preserve">Droits d'auteur pris en charge par UCB </t>
  </si>
  <si>
    <t xml:space="preserve">Frais remboursés (transport) </t>
  </si>
  <si>
    <t>Transport</t>
  </si>
  <si>
    <t xml:space="preserve">HÃ‰BERGEMENT </t>
  </si>
  <si>
    <t>Hébergement</t>
  </si>
  <si>
    <t xml:space="preserve">HEBERGEMENT </t>
  </si>
  <si>
    <t xml:space="preserve">Hébergement </t>
  </si>
  <si>
    <t xml:space="preserve">Hébergement, restauration, transport </t>
  </si>
  <si>
    <t xml:space="preserve">HOSPITALITE </t>
  </si>
  <si>
    <t xml:space="preserve">HOSPITALITÉ </t>
  </si>
  <si>
    <t xml:space="preserve">INCRIPTION </t>
  </si>
  <si>
    <t xml:space="preserve">INSCRIPTION </t>
  </si>
  <si>
    <t xml:space="preserve">Logement </t>
  </si>
  <si>
    <t xml:space="preserve">Repas </t>
  </si>
  <si>
    <t xml:space="preserve">REPAS IMPROMPTU </t>
  </si>
  <si>
    <t xml:space="preserve">REPAS RELATION NORMALE DE TRAVAIL </t>
  </si>
  <si>
    <t xml:space="preserve">REPAS REUNION </t>
  </si>
  <si>
    <t xml:space="preserve">Restauration </t>
  </si>
  <si>
    <t xml:space="preserve">Transport </t>
  </si>
  <si>
    <t xml:space="preserve">Transport pris en charge par UCB </t>
  </si>
  <si>
    <t xml:space="preserve">VISITE/GO-ON 25MG </t>
  </si>
  <si>
    <t xml:space="preserve">SOIREE </t>
  </si>
  <si>
    <t xml:space="preserve">Autre : Frais d'inscription Congrès </t>
  </si>
  <si>
    <t>Autre : [STAFF]</t>
  </si>
  <si>
    <t xml:space="preserve">AUTRE [CONVENTION D ORATEUR] </t>
  </si>
  <si>
    <t xml:space="preserve">Autre : [Orateur] </t>
  </si>
  <si>
    <t xml:space="preserve">Conseil Relations professionnelles </t>
  </si>
  <si>
    <t xml:space="preserve">CONSEIL </t>
  </si>
  <si>
    <t>AUTRE : [CONVENTION D HOSPITALITE]</t>
  </si>
  <si>
    <t xml:space="preserve">CONVENTION D’HOSPITALITE </t>
  </si>
  <si>
    <t xml:space="preserve">Autre : Manifestation scientifique </t>
  </si>
  <si>
    <t xml:space="preserve">Congres / Symposium </t>
  </si>
  <si>
    <t xml:space="preserve">Autre : [CONVENTION D'HOSPITALITE] </t>
  </si>
  <si>
    <t>CONVENTION D’HOSPITALITÉ</t>
  </si>
  <si>
    <t>AUTRE : [CONTRAT DE CONSEIL &amp; PRESTATION]</t>
  </si>
  <si>
    <t>Congrès / symposium</t>
  </si>
  <si>
    <t xml:space="preserve">AUTRE [EXPERT] </t>
  </si>
  <si>
    <t xml:space="preserve">Evaluation </t>
  </si>
  <si>
    <t>conseil</t>
  </si>
  <si>
    <t xml:space="preserve">AUTRE : HONORAIRES CONFERENCE TELEPHONIQUE </t>
  </si>
  <si>
    <t xml:space="preserve">H‚bergement </t>
  </si>
  <si>
    <t xml:space="preserve">REPAS REUNION SCIENTIFIQUE </t>
  </si>
  <si>
    <t xml:space="preserve">Autre : [Remboursement de frais] </t>
  </si>
  <si>
    <t xml:space="preserve">FRAIS DE BOUCHE </t>
  </si>
  <si>
    <t>ORATEUR</t>
  </si>
  <si>
    <t xml:space="preserve">AUTRE : [RP Table ronde actu Rhumatologie] </t>
  </si>
  <si>
    <t>Autre : [ Collaboration Scientifique ]</t>
  </si>
  <si>
    <t xml:space="preserve">AUTRE[EXPERTISE] </t>
  </si>
  <si>
    <t xml:space="preserve">prestation scientifique </t>
  </si>
  <si>
    <t xml:space="preserve">Autre : [Recherche biomédicale] </t>
  </si>
  <si>
    <t>CONVENTION D HOSPITALITE</t>
  </si>
  <si>
    <t>EXPERT</t>
  </si>
  <si>
    <t>CONVENTION DE COLLABORATION</t>
  </si>
  <si>
    <t xml:space="preserve">Autre : [Hospitalité Evenement Scientifique] </t>
  </si>
  <si>
    <t xml:space="preserve">AUTRE : PARTICIPATION A MANIFESTATION SCIENTIFIQUE </t>
  </si>
  <si>
    <t xml:space="preserve">AUTRE : REFLEXION SCIENTFIQUE EVENEMENT INTERDISCIPLINAIRE </t>
  </si>
  <si>
    <t xml:space="preserve">Autre : [ Prestation ] </t>
  </si>
  <si>
    <t xml:space="preserve">Autre : [Recherche/Développement] </t>
  </si>
  <si>
    <t xml:space="preserve">CONTRAT DE PRESTATION DE SERVICE </t>
  </si>
  <si>
    <t xml:space="preserve">COLLABORATION SCIENTIFIQUE ET PROFESSIONNELLE </t>
  </si>
  <si>
    <t xml:space="preserve">Autre : Prestation de service </t>
  </si>
  <si>
    <t>Autre : [ Réunion professionnelle ]</t>
  </si>
  <si>
    <t>AUTRE: [CONTRAT DE COLLABORATION SCIENTIFIQUE]</t>
  </si>
  <si>
    <t>Autre : [ R‚union professionnelle ]</t>
  </si>
  <si>
    <t>Autre : Reunion professionnelle ou scientifique</t>
  </si>
  <si>
    <t>Autre : [Consultant (HCP)]</t>
  </si>
  <si>
    <t xml:space="preserve">Autre : [Inscription Evenement Scientifique] </t>
  </si>
  <si>
    <t xml:space="preserve">AUTRES </t>
  </si>
  <si>
    <t xml:space="preserve">AUTRE [PAUSE] </t>
  </si>
  <si>
    <t xml:space="preserve">AUTRE [FRAIS D INSCRIPTION] </t>
  </si>
  <si>
    <t xml:space="preserve">AUTRE : [INSCRIPTION CONGRÈS SCIENTIFIQUE] </t>
  </si>
  <si>
    <t xml:space="preserve">Convention de recherche biomédicale Investigateur-Coordinateur </t>
  </si>
  <si>
    <t xml:space="preserve">Convention de recherche biomédicale /Annexe: Roles et responsabilites des differentes parties impliquees </t>
  </si>
  <si>
    <t xml:space="preserve">CONVENTION DE CONSULTANT </t>
  </si>
  <si>
    <t xml:space="preserve">Autre : [Hospitalité] </t>
  </si>
  <si>
    <t>AUTRE [CONVENTION D ORATEUR]</t>
  </si>
  <si>
    <t xml:space="preserve">INVITATION </t>
  </si>
  <si>
    <t xml:space="preserve">Autre : [Hospitalité Genzyme] </t>
  </si>
  <si>
    <t xml:space="preserve">AUTRE [CONTRAT D ORATEUR] </t>
  </si>
  <si>
    <t>AUTRE [CONTRAT D ORATEUR]</t>
  </si>
  <si>
    <t xml:space="preserve">PRESTATION CONSEIL SCIENTIF/ PARTICIPATION BOARD </t>
  </si>
  <si>
    <t xml:space="preserve">Autre : Intervenant (Orateur/ Modérateur/ Président...) </t>
  </si>
  <si>
    <t xml:space="preserve">[HOSPITALITE] </t>
  </si>
  <si>
    <t>Recherche</t>
  </si>
  <si>
    <t>Autre : Contrat consultant</t>
  </si>
  <si>
    <t>Autre : [ Reunion professionnelle ]</t>
  </si>
  <si>
    <t>Autre[ORATEUR REUNION POST EULAR TOURS]</t>
  </si>
  <si>
    <t>AUTRE [EXPERT]</t>
  </si>
  <si>
    <t xml:space="preserve">autre: REDACTION D'ARTICLES </t>
  </si>
  <si>
    <t xml:space="preserve">REPAS MANIFESTATION DE FORMATION </t>
  </si>
  <si>
    <t xml:space="preserve">REPAS RÉUNION HOSPITALIÈRE </t>
  </si>
  <si>
    <t xml:space="preserve">INSCRIPTION CONGRES </t>
  </si>
  <si>
    <t xml:space="preserve">[REPAS] </t>
  </si>
  <si>
    <t xml:space="preserve">Autre[ORATEUR REUNION POST EULAR BORDEAUX] </t>
  </si>
  <si>
    <t>Autre : [ hospitalité liée à une manifestation scientifique ]</t>
  </si>
  <si>
    <t>Autre : Contrat intervenant</t>
  </si>
  <si>
    <t xml:space="preserve">EPU/DINER </t>
  </si>
  <si>
    <t xml:space="preserve">EPU </t>
  </si>
  <si>
    <t xml:space="preserve">DEJEUNER </t>
  </si>
  <si>
    <t xml:space="preserve">Formation, Conseil et Congrès </t>
  </si>
  <si>
    <t xml:space="preserve">Autre : [Expertise] </t>
  </si>
  <si>
    <t>AUTRE: [CONVENTION HOSPITALITE]</t>
  </si>
  <si>
    <t>FORMATION</t>
  </si>
  <si>
    <t>Expert</t>
  </si>
  <si>
    <t>Orateur</t>
  </si>
  <si>
    <t>Réunion professionnelle</t>
  </si>
  <si>
    <t>Recherche Clinique</t>
  </si>
  <si>
    <t>Conseil</t>
  </si>
  <si>
    <t>Etude de marché</t>
  </si>
  <si>
    <t>Rédacteur</t>
  </si>
  <si>
    <t xml:space="preserve">Board </t>
  </si>
  <si>
    <t xml:space="preserve">Réunion de board </t>
  </si>
  <si>
    <t>Réunion de « Board »</t>
  </si>
  <si>
    <t>GSK</t>
  </si>
  <si>
    <t>ATO-ZIZINE</t>
  </si>
  <si>
    <t>audioprothèse lorrain</t>
  </si>
  <si>
    <t>BAUSCH&amp;LOMB</t>
  </si>
  <si>
    <t>Bioderma</t>
  </si>
  <si>
    <t>BIODIM</t>
  </si>
  <si>
    <t>CAT</t>
  </si>
  <si>
    <t>CCD</t>
  </si>
  <si>
    <t>CORRECTION AUDITIVE DRAGUIGNAN</t>
  </si>
  <si>
    <t>CORRECTION AUDITIVE ST RAPHAEL-FREJUS</t>
  </si>
  <si>
    <t>COSMETIQUE DE LECOUSSE</t>
  </si>
  <si>
    <t>de correction auditive</t>
  </si>
  <si>
    <t>de correction auditive d'Aix en Provence</t>
  </si>
  <si>
    <t>de correction auditive d'Aubagne</t>
  </si>
  <si>
    <t>DE CORRECTION AUDITIVE D'AVIGNON SAINT ROCH</t>
  </si>
  <si>
    <t>DE CORRECTION AUDITIVE DE CAVAILLON</t>
  </si>
  <si>
    <t>de correction auditive de dijon</t>
  </si>
  <si>
    <t>DE CORRECTION AUDITIVE DE ISTRES</t>
  </si>
  <si>
    <t>de correction auditive de lambesc</t>
  </si>
  <si>
    <t>DE CORRECTION AUDITIVE DE MARTIGUES</t>
  </si>
  <si>
    <t>DE CORRECTION AUDITIVE DE TOULON</t>
  </si>
  <si>
    <t>de Correction Auditive de Villeneuve lez Avignon</t>
  </si>
  <si>
    <t>de correction auditive Sylvain Chopinaud</t>
  </si>
  <si>
    <t>DE CORRECTION DE LA SURDITE</t>
  </si>
  <si>
    <t>de correction de l'audition</t>
  </si>
  <si>
    <t>DE DIFFUSION DE PRODUITS DE SANTE APPLIQUEE</t>
  </si>
  <si>
    <t>DE LA MER</t>
  </si>
  <si>
    <t>DENSMORE</t>
  </si>
  <si>
    <t>DERMSCAN</t>
  </si>
  <si>
    <t>DES GRANIONS</t>
  </si>
  <si>
    <t>DISSOLVUROL</t>
  </si>
  <si>
    <t>EREMPHARMA</t>
  </si>
  <si>
    <t>FLORENCE VERJUS</t>
  </si>
  <si>
    <t>GANDHOUR</t>
  </si>
  <si>
    <t>HEPATOUM</t>
  </si>
  <si>
    <t>JALDES</t>
  </si>
  <si>
    <t>KCI MEDICAL</t>
  </si>
  <si>
    <t>Kreussler pharma</t>
  </si>
  <si>
    <t>leblanc et associés</t>
  </si>
  <si>
    <t>MENE ET MOY</t>
  </si>
  <si>
    <t>NOVEX PHARMA</t>
  </si>
  <si>
    <t>NUXE</t>
  </si>
  <si>
    <t>PEDIACT</t>
  </si>
  <si>
    <t>PHARMASTRA</t>
  </si>
  <si>
    <t>Protec'Som</t>
  </si>
  <si>
    <t>RENAUDIN</t>
  </si>
  <si>
    <t>SCIENCEX</t>
  </si>
  <si>
    <t>SOBER</t>
  </si>
  <si>
    <t>TETRA MEDICAL</t>
  </si>
  <si>
    <t>TRADIPHAR</t>
  </si>
  <si>
    <t>UNITHER</t>
  </si>
  <si>
    <t>SARL DUPONT</t>
  </si>
  <si>
    <t>SARL LEMOINE AUDITION</t>
  </si>
  <si>
    <t>SARL MICHAEL BERTOUX</t>
  </si>
  <si>
    <t>LFB</t>
  </si>
  <si>
    <t>CHUGAI</t>
  </si>
  <si>
    <t>Dermophil Indien</t>
  </si>
  <si>
    <t>Innothéra</t>
  </si>
  <si>
    <t>ALCON</t>
  </si>
  <si>
    <t>ARKOPHARMA</t>
  </si>
  <si>
    <t>BOUCHARA - RECORDATI</t>
  </si>
  <si>
    <t>GENEVRIER</t>
  </si>
  <si>
    <t>GILBERT</t>
  </si>
  <si>
    <t>Grünenthal</t>
  </si>
  <si>
    <t>Expanscience</t>
  </si>
  <si>
    <t>EG LABO - EUROGENERICS</t>
  </si>
  <si>
    <t>ALTER</t>
  </si>
  <si>
    <t>ARION</t>
  </si>
  <si>
    <t>AUVEX</t>
  </si>
  <si>
    <t>Bailleul</t>
  </si>
  <si>
    <t>BESINS INTERNATIONAL</t>
  </si>
  <si>
    <t>BROTHIER</t>
  </si>
  <si>
    <t>Carilène</t>
  </si>
  <si>
    <t>CHAIX ET DU MARAIS</t>
  </si>
  <si>
    <t>CLARINS</t>
  </si>
  <si>
    <t>COLOPLAST</t>
  </si>
  <si>
    <t>CONVATEC</t>
  </si>
  <si>
    <t>Crinex</t>
  </si>
  <si>
    <t>CTRS</t>
  </si>
  <si>
    <t>CYCLOPHARMA</t>
  </si>
  <si>
    <t>de Biologie Marine Daniel Jouvance</t>
  </si>
  <si>
    <t>DELBERT</t>
  </si>
  <si>
    <t>dermatologiques d'Uriage</t>
  </si>
  <si>
    <t>Doliage</t>
  </si>
  <si>
    <t>GERDA</t>
  </si>
  <si>
    <t>GRIMBERG SA</t>
  </si>
  <si>
    <t>INELDEA</t>
  </si>
  <si>
    <t>inneov SNC</t>
  </si>
  <si>
    <t>IPRAD PHARMA</t>
  </si>
  <si>
    <t>JOLLY-JATEL</t>
  </si>
  <si>
    <t>Juva Production</t>
  </si>
  <si>
    <t>Juva Santé</t>
  </si>
  <si>
    <t>JUVISE PHARMACEUTICALS</t>
  </si>
  <si>
    <t>LEHNING SAS</t>
  </si>
  <si>
    <t>Leurquin Mediolanum</t>
  </si>
  <si>
    <t>Lohmann &amp; Rauscher</t>
  </si>
  <si>
    <t>M&amp;L</t>
  </si>
  <si>
    <t>MAJORELLE</t>
  </si>
  <si>
    <t>MAYOLY SPINDLER</t>
  </si>
  <si>
    <t>Moulin Royal Cosmetics</t>
  </si>
  <si>
    <t>NEGMA</t>
  </si>
  <si>
    <t>NIGY</t>
  </si>
  <si>
    <t>NOREVA LED</t>
  </si>
  <si>
    <t>OMEGA PHARMA FRANCE</t>
  </si>
  <si>
    <t>PHARMA 2000</t>
  </si>
  <si>
    <t>PHARMACEUTIQUES DEXO</t>
  </si>
  <si>
    <t>PHARMY II</t>
  </si>
  <si>
    <t>PRED</t>
  </si>
  <si>
    <t>SUPER DIET</t>
  </si>
  <si>
    <t>SVR France</t>
  </si>
  <si>
    <t>TERUMO S.A</t>
  </si>
  <si>
    <t>THEA</t>
  </si>
  <si>
    <t>TONIPHARM SARL</t>
  </si>
  <si>
    <t>URGO</t>
  </si>
  <si>
    <t>URSAPHARM SAS</t>
  </si>
  <si>
    <t>LES OSTEAL MEDICAL</t>
  </si>
  <si>
    <t>SAS VIVACY</t>
  </si>
  <si>
    <t>SOFIBEL Fumouze</t>
  </si>
  <si>
    <t>Lilly</t>
  </si>
  <si>
    <t>ROTTAPHARM</t>
  </si>
  <si>
    <t>HOSPIRA</t>
  </si>
  <si>
    <t>MENARINI</t>
  </si>
  <si>
    <t>Actelion</t>
  </si>
  <si>
    <t>MYLAN</t>
  </si>
  <si>
    <t xml:space="preserve">[Autre] inscription congrès </t>
  </si>
  <si>
    <t xml:space="preserve">Autre : [ECHANTILLON] </t>
  </si>
  <si>
    <t xml:space="preserve">Autre : [HONORAIRE] </t>
  </si>
  <si>
    <t xml:space="preserve">Autre : [Inscription] </t>
  </si>
  <si>
    <t xml:space="preserve">Autre : [Restauration] </t>
  </si>
  <si>
    <t xml:space="preserve">AUTRE : CONGRES </t>
  </si>
  <si>
    <t xml:space="preserve">AUTRE : REPAS PROFESSIONNEL </t>
  </si>
  <si>
    <t xml:space="preserve">AUTRE [ENQUETE] </t>
  </si>
  <si>
    <t xml:space="preserve">AUTRE [INSCRIPTION] </t>
  </si>
  <si>
    <t xml:space="preserve">AUTRE: [INSCRIPTION] </t>
  </si>
  <si>
    <t xml:space="preserve">AUTRE: SOIREE/SOIREE </t>
  </si>
  <si>
    <t xml:space="preserve">CADEAUX </t>
  </si>
  <si>
    <t xml:space="preserve">COLLATION </t>
  </si>
  <si>
    <t xml:space="preserve">DEJEUNER/DEJEUNER </t>
  </si>
  <si>
    <t xml:space="preserve">Déplacement </t>
  </si>
  <si>
    <t xml:space="preserve">Frais de dÃƒÂ©placement </t>
  </si>
  <si>
    <t xml:space="preserve">FRAIS DE DEPLACEMENT </t>
  </si>
  <si>
    <t xml:space="preserve">HÃ©bergement </t>
  </si>
  <si>
    <t xml:space="preserve">Hébérgement </t>
  </si>
  <si>
    <t xml:space="preserve">HEBERGEMENT SUR TOUTE LA DUREE DU CONGRES </t>
  </si>
  <si>
    <t xml:space="preserve">HOSPITALITE - RELATIONS NORMALES DE TRAVAIL </t>
  </si>
  <si>
    <t xml:space="preserve">INDEMNITE </t>
  </si>
  <si>
    <t xml:space="preserve">INVITATIONS </t>
  </si>
  <si>
    <t xml:space="preserve">Prestation en tant que formateur et orateur </t>
  </si>
  <si>
    <t xml:space="preserve">REPAS CONGRES </t>
  </si>
  <si>
    <t xml:space="preserve">REPAS PROFESSIONNEL </t>
  </si>
  <si>
    <t xml:space="preserve">REPAS SUR TOUTE LA DUREE DU CONGRES </t>
  </si>
  <si>
    <t xml:space="preserve">SOIREE/REPAS </t>
  </si>
  <si>
    <t xml:space="preserve">SOIREE/RP </t>
  </si>
  <si>
    <t xml:space="preserve">STAFF </t>
  </si>
  <si>
    <t xml:space="preserve">Taxonomie EFPIA </t>
  </si>
  <si>
    <t xml:space="preserve">TRANBSPORT </t>
  </si>
  <si>
    <t xml:space="preserve">TRANSFERT-REPAS(DINER) </t>
  </si>
  <si>
    <t xml:space="preserve">VISITE/(2 X GO-ON 25MG) </t>
  </si>
  <si>
    <t xml:space="preserve">VISITE/(3 X GO-ON 25MG) </t>
  </si>
  <si>
    <t xml:space="preserve">SOCIETE FRANCAISE DE RHUMATOLOGIE </t>
  </si>
  <si>
    <t>REUNION SCIENTIFIQUE</t>
  </si>
  <si>
    <t xml:space="preserve">RECHERCHE MARKETING </t>
  </si>
  <si>
    <t>RECHERCHE BIOMÉDICALE</t>
  </si>
  <si>
    <t>RECHERCHE BIOMEDICALE</t>
  </si>
  <si>
    <t>Formateur</t>
  </si>
  <si>
    <t xml:space="preserve">PRESTATION </t>
  </si>
  <si>
    <t xml:space="preserve">PHYSIOPATHOLOGIE DE L'ARTHROSE </t>
  </si>
  <si>
    <t xml:space="preserve">Participation à une étude de marché </t>
  </si>
  <si>
    <t>ORATEUR RP/CONGRES/SYMPOSIUM</t>
  </si>
  <si>
    <t>ORATEUR RP/CONGRES/SYMPO</t>
  </si>
  <si>
    <t>HOSPITALITE RP/CONGRES / SYMPO</t>
  </si>
  <si>
    <t>EXPERTISE SCIENTIFIQUE</t>
  </si>
  <si>
    <t>ETUDE DE MARCHE</t>
  </si>
  <si>
    <t xml:space="preserve">ESCEO </t>
  </si>
  <si>
    <t xml:space="preserve">EDITION </t>
  </si>
  <si>
    <t>CONVENTION RECHERCHE</t>
  </si>
  <si>
    <t>CONVENTION D'HOSPITALITÉ</t>
  </si>
  <si>
    <t>CONVENTION D'HOSPITALITE</t>
  </si>
  <si>
    <t>Convention de recherche biomédicale /Annexe: Roles et responsabilites des differentes parties impliquees</t>
  </si>
  <si>
    <t>CONVENTION DE RECHERCHE</t>
  </si>
  <si>
    <t xml:space="preserve">CONTRAT ORATEUR </t>
  </si>
  <si>
    <t xml:space="preserve">Consultation Scientifique </t>
  </si>
  <si>
    <t xml:space="preserve">Conseil, réunion d'experts </t>
  </si>
  <si>
    <t xml:space="preserve">Conseil réunion d'experts </t>
  </si>
  <si>
    <t xml:space="preserve">congrès-symposium </t>
  </si>
  <si>
    <t xml:space="preserve">CONGRES/SYMPOSIUM </t>
  </si>
  <si>
    <t>CONGRES</t>
  </si>
  <si>
    <t xml:space="preserve">CongrÃ¨s / Symposium </t>
  </si>
  <si>
    <t xml:space="preserve">Congrs / Symposium </t>
  </si>
  <si>
    <t>Comite Expert</t>
  </si>
  <si>
    <t xml:space="preserve">Comite Echange scientifique </t>
  </si>
  <si>
    <t xml:space="preserve">Collaboration Editions Scientifiques </t>
  </si>
  <si>
    <t xml:space="preserve">Autre[ORATEUR REUNION POST EULAR ROUEN] </t>
  </si>
  <si>
    <t xml:space="preserve">Autre: Intervenant </t>
  </si>
  <si>
    <t>AUTRE: [CONTRAT DE COLLABORATION SCENTIFIQUE]</t>
  </si>
  <si>
    <t>AUTRE [CONVENTION D EXPERT]</t>
  </si>
  <si>
    <t xml:space="preserve">AUTRE [CONTRAT DE CONSULTANT] </t>
  </si>
  <si>
    <t xml:space="preserve">Autre : RP de type EPU (2007-01) </t>
  </si>
  <si>
    <t>Autre : Réunion professionnelle ou scientifique</t>
  </si>
  <si>
    <t>Autre : Prestation de service</t>
  </si>
  <si>
    <t xml:space="preserve">AUTRE : MANIFESTATION DE PROMOTION </t>
  </si>
  <si>
    <t xml:space="preserve">Autre : Etude de marché </t>
  </si>
  <si>
    <t xml:space="preserve">Autre : ETUDE DE MARCHE </t>
  </si>
  <si>
    <t>autre : enquête web</t>
  </si>
  <si>
    <t xml:space="preserve">autre : enquête téléphonique </t>
  </si>
  <si>
    <t xml:space="preserve">Autre : Auteur - rédacteur </t>
  </si>
  <si>
    <t xml:space="preserve">Autre : [Réunion] </t>
  </si>
  <si>
    <t>Autre : [Recherche/Développement]</t>
  </si>
  <si>
    <t xml:space="preserve">Autre : [Opérations Genzyme] </t>
  </si>
  <si>
    <t>Autre : [Hospitalité Evenement]</t>
  </si>
  <si>
    <t xml:space="preserve">Autre : [entretien] </t>
  </si>
  <si>
    <t xml:space="preserve">Autre : [Convention d’Hospitalité] </t>
  </si>
  <si>
    <t>AUTRE : [CONTRAT D'ORATEUR]</t>
  </si>
  <si>
    <t>AUTRE : [CONTRAT DE COLLABORATION SCIENTIFIQUE]</t>
  </si>
  <si>
    <t>Autre : [Contrat autre]</t>
  </si>
  <si>
    <t xml:space="preserve">Autre : [collaboration scientifique] </t>
  </si>
  <si>
    <t>Autre : [ Runion professionnelle ]</t>
  </si>
  <si>
    <t>Autre : [ Expert ]</t>
  </si>
  <si>
    <t>Autre : [ EPU ]</t>
  </si>
  <si>
    <t>AUTRE</t>
  </si>
  <si>
    <t xml:space="preserve">ASSISES BARCELONE </t>
  </si>
  <si>
    <t xml:space="preserve">AMERICAN COLLEGE OF RHEUMATHOLOGY ACR/ARHP ANNUAL MEETING 2012 </t>
  </si>
  <si>
    <t xml:space="preserve">[REUNION INFORMATION MEDICALE] </t>
  </si>
  <si>
    <t xml:space="preserve">[ORATEURS MODERATEURS] </t>
  </si>
  <si>
    <t xml:space="preserve">[ORATEUR] </t>
  </si>
  <si>
    <t xml:space="preserve">[MARKETING] </t>
  </si>
  <si>
    <t xml:space="preserve">[BOARD EXPERTS] </t>
  </si>
  <si>
    <t xml:space="preserve">[AUTRE] : [CONVENTION HOSPITALITE] </t>
  </si>
  <si>
    <t>Concepteur :</t>
  </si>
  <si>
    <t>François PESTY</t>
  </si>
  <si>
    <t>2, square Gay Lussac</t>
  </si>
  <si>
    <t>78330 Fontenay le Fleury</t>
  </si>
  <si>
    <t>Francois.PESTY@Wanadoo.fr</t>
  </si>
  <si>
    <t>01 30 45 03 59 / 06 88 89 53 51</t>
  </si>
  <si>
    <t xml:space="preserve">François PESTY est membre de l'association FORMINDEP, </t>
  </si>
  <si>
    <t xml:space="preserve">Consultant indépendant, </t>
  </si>
  <si>
    <t>Pharmacien, Ancien Interne des Hôpitaux de Paris, Institut Supérieur de Gestion,</t>
  </si>
  <si>
    <t>Expert-Conseil en organisation et informatisation du circuit du médicament / Optimisation des approvisionnements et des stocks pharmaceutiques / Pilotage 
« médico-économique » des médicaments et dispositifs médicaux / Campagne 
« pilotes » de visites médicalisées des délégués de l’assurance maladie sur le médicament / Pertinence des traitements médicamenteux</t>
  </si>
  <si>
    <t xml:space="preserve">autre : enquête web </t>
  </si>
  <si>
    <t xml:space="preserve">AUTRE: [ETUDE DE MARCHE] </t>
  </si>
  <si>
    <t xml:space="preserve">[AUTRE] : [COLLABORATION SCIENTIFIQUE] </t>
  </si>
  <si>
    <t>Autre : [Espace publicitaire]</t>
  </si>
  <si>
    <t xml:space="preserve">Autre : [Face face] </t>
  </si>
  <si>
    <t xml:space="preserve">AUTRE : CONVENTION D'HOSPITALITE </t>
  </si>
  <si>
    <t>AUTRE [CONNEXION]</t>
  </si>
  <si>
    <t xml:space="preserve">AUTRE: CONVENTION D'HOSPITALITE </t>
  </si>
  <si>
    <t xml:space="preserve">Autre[INTERVENTION REUNION P EULAR LYON LE 2 JUILLET] </t>
  </si>
  <si>
    <t xml:space="preserve">COMITE SCIENTIFIQUE </t>
  </si>
  <si>
    <t>Congrs / Symposium</t>
  </si>
  <si>
    <t>CONGRES SYMPOSIUM</t>
  </si>
  <si>
    <t xml:space="preserve">CONGRES, SYMPOSIUM </t>
  </si>
  <si>
    <t>congrès-symposium</t>
  </si>
  <si>
    <t>RECHERCHE CLINIQUE</t>
  </si>
  <si>
    <t xml:space="preserve">Recherche et Développement </t>
  </si>
  <si>
    <t xml:space="preserve">Subventions </t>
  </si>
  <si>
    <t xml:space="preserve">déjeuner </t>
  </si>
  <si>
    <t xml:space="preserve">DEJEUNER/REPAS </t>
  </si>
  <si>
    <t xml:space="preserve">Dons de fonctionnement </t>
  </si>
  <si>
    <t xml:space="preserve">HOSPITALITE CONGRES </t>
  </si>
  <si>
    <t xml:space="preserve">PRESTATION DE SERVICES </t>
  </si>
  <si>
    <t xml:space="preserve">Contrat de conseil scientifique </t>
  </si>
  <si>
    <t xml:space="preserve">CONSEIL SCIENTIFIQUE </t>
  </si>
  <si>
    <t>Marketing</t>
  </si>
  <si>
    <t>Autre: Collaboration pour une Etude de Marché</t>
  </si>
  <si>
    <t xml:space="preserve">AUTRE: DEJEUNER/RESTO ITALIEN BON </t>
  </si>
  <si>
    <t xml:space="preserve">Contrat de recherche interventionnelle et non-interventionnelle </t>
  </si>
  <si>
    <t xml:space="preserve">AUTRE ETUDE DE MARCHE </t>
  </si>
  <si>
    <t>[MARKETING]</t>
  </si>
  <si>
    <t>Participation à une étude de marché</t>
  </si>
  <si>
    <t xml:space="preserve">AUTRE [CONVENTION HOSPITALITE] </t>
  </si>
  <si>
    <t>Autre : [Réunion]</t>
  </si>
  <si>
    <t>CONGRES/SYMPOSIUM</t>
  </si>
  <si>
    <t>AUTRE : [PARTICIPATION R�ION SCIENTIFIQUE]</t>
  </si>
  <si>
    <t>AUTRE: [ETUDE DE MARCHE]</t>
  </si>
  <si>
    <t>Autre : Etude de marché</t>
  </si>
  <si>
    <t xml:space="preserve">autre : ETUDE </t>
  </si>
  <si>
    <t>ÉTUDE / INTERVIEW</t>
  </si>
  <si>
    <t xml:space="preserve">AUTRE: DEJEUNER </t>
  </si>
  <si>
    <t xml:space="preserve">Autre : Indemnite </t>
  </si>
  <si>
    <t xml:space="preserve">enquête </t>
  </si>
  <si>
    <t xml:space="preserve">AUTRE : HOSPITALITE CONGRES </t>
  </si>
  <si>
    <t xml:space="preserve">AUTRE : FORMATION MEDICALE CONTINUE </t>
  </si>
  <si>
    <t xml:space="preserve">HOSPITALITE STAFF </t>
  </si>
  <si>
    <t xml:space="preserve">CONGRÈS / SYMPOSIUM/ RP </t>
  </si>
  <si>
    <t xml:space="preserve">AUTRE : [CONVENTION HOSPITALITE] </t>
  </si>
  <si>
    <t xml:space="preserve">Autre : [Convention d'hospitalité] </t>
  </si>
  <si>
    <t xml:space="preserve">RECHERCHE PRET </t>
  </si>
  <si>
    <t>Autre [CONVENTION D HOSPITALITE]</t>
  </si>
  <si>
    <t xml:space="preserve">Etudes </t>
  </si>
  <si>
    <t xml:space="preserve">CONVENTIONS ORATEUR </t>
  </si>
  <si>
    <t xml:space="preserve">EFIC </t>
  </si>
  <si>
    <t>CONVENTIONS CONSEIL</t>
  </si>
  <si>
    <t>LETTRE ACCORD</t>
  </si>
  <si>
    <t xml:space="preserve">CONFÉRENCE PRESSE </t>
  </si>
  <si>
    <t>AUTRE [CONTRAT ORATEUR]</t>
  </si>
  <si>
    <t xml:space="preserve">EULAR </t>
  </si>
  <si>
    <t xml:space="preserve">26E CONGRES FRANÇAIS DE RHUMATOLOGIE </t>
  </si>
  <si>
    <t>Autre : [Communication scientifique]</t>
  </si>
  <si>
    <t xml:space="preserve">AUTRE : [ETUDE CLINIQUE] </t>
  </si>
  <si>
    <t xml:space="preserve">AUTRE : RELATIONS NORMALES DE TRAVAIL </t>
  </si>
  <si>
    <t xml:space="preserve">CONGRES/INSCRIPTION </t>
  </si>
  <si>
    <t xml:space="preserve">TRANSPORT ALLER/RETOUR -REPAS(DINERS-DEJEUNERS-PAUSES)-HEBERGEMENT-TRANSFERT </t>
  </si>
  <si>
    <t xml:space="preserve">AUTRE: HOSPITALITE </t>
  </si>
  <si>
    <t xml:space="preserve">Conseil - Intervention Ponctuelle </t>
  </si>
  <si>
    <t xml:space="preserve">AUTRE : DEUX PAUSES </t>
  </si>
  <si>
    <t xml:space="preserve">AUTRE : DEJEUNER </t>
  </si>
  <si>
    <t xml:space="preserve">AUTRE : DINER </t>
  </si>
  <si>
    <t xml:space="preserve">Convention assimilé à de la recherche </t>
  </si>
  <si>
    <t xml:space="preserve">AUTRE : EXPERTISE PARTAGEE </t>
  </si>
  <si>
    <t xml:space="preserve">CONVENTION DE PRESTATION DE SERVICES </t>
  </si>
  <si>
    <t>Contrat de conseil scientifique</t>
  </si>
  <si>
    <t xml:space="preserve">AUTRE: [HOSPITALITE] </t>
  </si>
  <si>
    <t>AUTRE : [INTERVENANT]</t>
  </si>
  <si>
    <t>A définir</t>
  </si>
  <si>
    <t xml:space="preserve">AUTRE : EXPERT INTERVENANT </t>
  </si>
  <si>
    <t xml:space="preserve">Autre : [EXPERT CONSULTANT] </t>
  </si>
  <si>
    <t>Autre : [CONVENTION D'HOSPITALITE]</t>
  </si>
  <si>
    <t xml:space="preserve">Interview </t>
  </si>
  <si>
    <t xml:space="preserve">REPAS REUNION HOSPITALIERE </t>
  </si>
  <si>
    <t xml:space="preserve">HOSPITALITE REUNION PROFESSIONNELLE </t>
  </si>
  <si>
    <t xml:space="preserve">AUTRE : HONORAIRES </t>
  </si>
  <si>
    <t xml:space="preserve">AUTRE: [HEBERGEMENT ET RESTAURATIONS] </t>
  </si>
  <si>
    <t xml:space="preserve">AUTRE : [DEDOMMAGEMENT] </t>
  </si>
  <si>
    <t xml:space="preserve">AUTRE: SOIREE </t>
  </si>
  <si>
    <t xml:space="preserve">AUTRE : HONORAIRES REUNION </t>
  </si>
  <si>
    <t xml:space="preserve">CONGRES/HEBERGEMENT 3 NUITS </t>
  </si>
  <si>
    <t xml:space="preserve">CONGRES/REPAS X3 </t>
  </si>
  <si>
    <t xml:space="preserve">HOSPITALITE SITES PIERRE FABRE </t>
  </si>
  <si>
    <t xml:space="preserve">AUTRE : HONORAIRE </t>
  </si>
  <si>
    <t xml:space="preserve">AUTRE: [CONVENTION] </t>
  </si>
  <si>
    <t xml:space="preserve">AUTRE: [CONTRAT INVESTIGATEUR] </t>
  </si>
  <si>
    <t xml:space="preserve">AUTRE : CONVENTION D'HOSPITALITE ET DE COLLABORATION SCIENTIFIQUE </t>
  </si>
  <si>
    <t>AUTRE : PARTICIPATION A MANIFESTATION SCIENTIFIQUE</t>
  </si>
  <si>
    <t xml:space="preserve">CONGRES REUNION SCIENTIFIQUE STRASBOURG </t>
  </si>
  <si>
    <t xml:space="preserve">AUTRE:[CONVENTION HOSPITALITE] </t>
  </si>
  <si>
    <t xml:space="preserve">AUTRE : CONVENTION DE COLLABORATION SCIENTIFIQUE </t>
  </si>
  <si>
    <t xml:space="preserve">AUTRE: 27EME JOURNEE SCIENTIFIQUE DU GRIO </t>
  </si>
  <si>
    <t xml:space="preserve">ÉTUDE / INTERVIEW </t>
  </si>
  <si>
    <t xml:space="preserve">AUTRE : [RP TFI] </t>
  </si>
  <si>
    <t xml:space="preserve">Autre : [STAFF] </t>
  </si>
  <si>
    <t xml:space="preserve">ECCEO </t>
  </si>
  <si>
    <t xml:space="preserve">Autre : Réunion scientifique </t>
  </si>
  <si>
    <t xml:space="preserve">EXPERTISE </t>
  </si>
  <si>
    <t xml:space="preserve">Autre[ORATEUR REUNION POST EULAR PARIS] </t>
  </si>
  <si>
    <t>Autre : ETUDE DE MARCHE</t>
  </si>
  <si>
    <t xml:space="preserve">Autre[INTERVENTION EPU LIMOGES 13/01/2015] </t>
  </si>
  <si>
    <t>Autre : [ Manifestation professionnelle ]</t>
  </si>
  <si>
    <t xml:space="preserve">Autre[INTERVENTION REUNION P EULAR LIMOGES 8 OCTOBRE 15] </t>
  </si>
  <si>
    <t xml:space="preserve">Autre[INTERVENTION REUNION BEZIERS 21 MAI] </t>
  </si>
  <si>
    <t>Autre : RP de type EPU (2007-01)</t>
  </si>
  <si>
    <t xml:space="preserve">DONS DE MATERIEL </t>
  </si>
  <si>
    <t xml:space="preserve">CONGRES/HEBERGEMENT (1 NUITEES) </t>
  </si>
  <si>
    <t xml:space="preserve">Autre : [RP Prédéclarée Hospitalité] </t>
  </si>
  <si>
    <t>Autre : Réunion scientifique</t>
  </si>
  <si>
    <t xml:space="preserve">VIGGO PETERSEN </t>
  </si>
  <si>
    <t>AUTRE ETUDE DE MARCHE</t>
  </si>
  <si>
    <t>AUTRE : [PARTICIPATION RÉUNION SCIENTIFIQUE]</t>
  </si>
  <si>
    <t xml:space="preserve">Autre : [Invitation individuelle] </t>
  </si>
  <si>
    <t xml:space="preserve">Manifestation scientifique - congrès - table ronde - ... (A SUP. APRES FIX INDACFOBJCNV) </t>
  </si>
  <si>
    <t xml:space="preserve">REUNION SCIENTIQUE </t>
  </si>
  <si>
    <t xml:space="preserve">CONVENTION ORATEUR </t>
  </si>
  <si>
    <t>Autre : [Invitation individuelle]</t>
  </si>
  <si>
    <t>Autre : Manifestation scientifique</t>
  </si>
  <si>
    <t>SFR</t>
  </si>
  <si>
    <t xml:space="preserve">FRAIS D'HOSPITALITÉ </t>
  </si>
  <si>
    <t xml:space="preserve">AUTRE: STAFF </t>
  </si>
  <si>
    <t xml:space="preserve">Frais d'inscription à une réunion scientifique </t>
  </si>
  <si>
    <t xml:space="preserve">Autre : [FRAIS D'INSCRIPTION] </t>
  </si>
  <si>
    <t xml:space="preserve">PRESTATION SERVICE </t>
  </si>
  <si>
    <t xml:space="preserve">REPAS FORMATION </t>
  </si>
  <si>
    <t xml:space="preserve">Autre : [DEJEUNER REUNION] </t>
  </si>
  <si>
    <t xml:space="preserve">Congrès </t>
  </si>
  <si>
    <t xml:space="preserve">WCO-IOF-ESCEO </t>
  </si>
  <si>
    <t xml:space="preserve">Autre : ORATEUR SOIREE EPU "Actualités sur les Biothérapies" </t>
  </si>
  <si>
    <t xml:space="preserve">LETTRE ACCORD </t>
  </si>
  <si>
    <t xml:space="preserve">FORMATION CONTINUE </t>
  </si>
  <si>
    <t xml:space="preserve">CONVENTION HOSPITALITE </t>
  </si>
  <si>
    <t xml:space="preserve">Réunion Professionnelle </t>
  </si>
  <si>
    <t xml:space="preserve">Autre : [Rédaction d'articles scientifiques] </t>
  </si>
  <si>
    <t xml:space="preserve">AVENANT 2 CONVENTION DE RECHERCHE </t>
  </si>
  <si>
    <t>AstraZeneca</t>
  </si>
  <si>
    <t>Novartis</t>
  </si>
  <si>
    <t>Novo Nordisk</t>
  </si>
  <si>
    <t>Pierre Fabre Médicament</t>
  </si>
  <si>
    <t xml:space="preserve">AUTRE [ORATEUR] </t>
  </si>
  <si>
    <t xml:space="preserve">COMITÉ SCIENTIFIQUE </t>
  </si>
  <si>
    <t>Autre : [ Orateur / Intervenant ]</t>
  </si>
  <si>
    <t xml:space="preserve">AUTRE : [HOSPITALITE EVENEMENT] </t>
  </si>
  <si>
    <t xml:space="preserve">AUTRE : [INTERVENANT] </t>
  </si>
  <si>
    <t>AUTRE : EXPERT INTERVENANT</t>
  </si>
  <si>
    <t xml:space="preserve">CONGRES / SYMPOSIUM / BOARD </t>
  </si>
  <si>
    <t xml:space="preserve">Conseil : Invitation Board </t>
  </si>
  <si>
    <t xml:space="preserve">Conseil : Invitation Congrès </t>
  </si>
  <si>
    <t xml:space="preserve">Conseil : Orateur Board </t>
  </si>
  <si>
    <t xml:space="preserve">Conseil : Orateur RP </t>
  </si>
  <si>
    <t xml:space="preserve">CONTRATS D'HOSPITALITE </t>
  </si>
  <si>
    <t xml:space="preserve">Convention de prestation de service </t>
  </si>
  <si>
    <t xml:space="preserve">Autre[ORATEUR REUNION POST EULAR ST ETENNE 18 SEPTEMBRE 14] </t>
  </si>
  <si>
    <t xml:space="preserve">Autre : [CONTRAT ORATEUR] </t>
  </si>
  <si>
    <t xml:space="preserve">Autre : [Repas] </t>
  </si>
  <si>
    <t xml:space="preserve">PARTICIPATION À UN COMITÉ CONSULTATIF SCIENTIFIQUE SUR LA SPÉCIALITÉ CINRYZE À PARIS LE 02/07/2013 </t>
  </si>
  <si>
    <t xml:space="preserve">CONGRES/SYMPO </t>
  </si>
  <si>
    <t>Autre : [Convention d'Hospitalité]</t>
  </si>
  <si>
    <t xml:space="preserve">Congès / Symposium </t>
  </si>
  <si>
    <t xml:space="preserve">EPU/REPAS </t>
  </si>
  <si>
    <t xml:space="preserve">Autre : [Formation] </t>
  </si>
  <si>
    <t xml:space="preserve">REPAS RÉUNION SCIENTIFIQUE </t>
  </si>
  <si>
    <t xml:space="preserve">TRANSPORT ALLER/RETOUR -REPAS(DINER-DEJEUNER-PAUSES)-HEBERGEMENT-TRANSFERT </t>
  </si>
  <si>
    <t xml:space="preserve">AUTRE: VISITE/GO-ON 25MG </t>
  </si>
  <si>
    <t xml:space="preserve">[TRANSPORT] </t>
  </si>
  <si>
    <t xml:space="preserve">[HEBERGEMENT] </t>
  </si>
  <si>
    <t xml:space="preserve">AUTRE : [PARTENARIAT] </t>
  </si>
  <si>
    <t xml:space="preserve">AUTRE: PRESTATION </t>
  </si>
  <si>
    <t xml:space="preserve">AUTRE: DON </t>
  </si>
  <si>
    <t xml:space="preserve">AUTRE : PARTENARIAT </t>
  </si>
  <si>
    <t xml:space="preserve">Autre : [ Partenariat ] </t>
  </si>
  <si>
    <t xml:space="preserve">AUTRE: [DONS] </t>
  </si>
  <si>
    <t xml:space="preserve">PRESTATION ÉVÈNEMENTIELLE (STAND, AUTRE) </t>
  </si>
  <si>
    <t xml:space="preserve">AUTRE : [CONTRAT DE PARTENARIAT] </t>
  </si>
  <si>
    <t xml:space="preserve">Autre : [Espace publicitaire] </t>
  </si>
  <si>
    <t>PRESTATION SERVICE</t>
  </si>
  <si>
    <t xml:space="preserve">PARTENARIAT MEDICAL </t>
  </si>
  <si>
    <t xml:space="preserve">AUTRE : [PRESTATION DE SERVICE] </t>
  </si>
  <si>
    <t xml:space="preserve">AUTRE: [CONTRAT DE PRESTATIONS DE SERVICES] </t>
  </si>
  <si>
    <t xml:space="preserve">HOSPITALITE RP/CONGRES/SYMPOSIUM </t>
  </si>
  <si>
    <t xml:space="preserve">AUTRE: [PARTENARIAT] </t>
  </si>
  <si>
    <t>HOSPITALITE RP/CONGRES/SYMPOSIUM</t>
  </si>
  <si>
    <t xml:space="preserve">AUTRE : [DONS] </t>
  </si>
  <si>
    <t xml:space="preserve">AUTRE [CONVENTION DE PARTENARIAT] </t>
  </si>
  <si>
    <t xml:space="preserve">AUTRE : [CONTRAT DE PARTENARIAT - LOCATION DE STAND] </t>
  </si>
  <si>
    <t xml:space="preserve">AUTRE: PARTENARIAT </t>
  </si>
  <si>
    <t xml:space="preserve">CONTRAT DE PARTENARIAT </t>
  </si>
  <si>
    <t>AUTRE : [CONTRAT DE PARTENARIAT - LOCATION DE STAND]</t>
  </si>
  <si>
    <t xml:space="preserve">AUTRE : [STAND/TABLE] </t>
  </si>
  <si>
    <t xml:space="preserve">AUTRE: [DON] </t>
  </si>
  <si>
    <t xml:space="preserve">DONS </t>
  </si>
  <si>
    <t xml:space="preserve">Autre: Don </t>
  </si>
  <si>
    <t xml:space="preserve">AUTRE [DONS] </t>
  </si>
  <si>
    <t xml:space="preserve">DONS DE FONCTIONNEMENT / RECHERCHE </t>
  </si>
  <si>
    <t xml:space="preserve">Autre : [Forfait] </t>
  </si>
  <si>
    <t xml:space="preserve">AUTRE: VISITE/(2 X GO-ON 25MG) </t>
  </si>
  <si>
    <t xml:space="preserve">AUTRE : [ CONSEIL / EXPERTISE SCIENTIFIQUE ] </t>
  </si>
  <si>
    <t>AUTRE : [ HOSPITALITE ]</t>
  </si>
  <si>
    <t xml:space="preserve">AUTRE : [ HOSPITALITE ] </t>
  </si>
  <si>
    <t xml:space="preserve">Autre : cheque </t>
  </si>
  <si>
    <t xml:space="preserve">Autre : Frais d'inscription Congres </t>
  </si>
  <si>
    <t xml:space="preserve">AUTRE: DEJEUNER/DINER </t>
  </si>
  <si>
    <t xml:space="preserve">AUTRE: INDEMNITE </t>
  </si>
  <si>
    <t xml:space="preserve">AUTRE: VISITE/(3 X GO-ON 25MG) </t>
  </si>
  <si>
    <t xml:space="preserve">EPU/EPU </t>
  </si>
  <si>
    <t xml:space="preserve">FRAIS D'INSCRIPTION </t>
  </si>
  <si>
    <t xml:space="preserve">HÃƒÂ©bergement </t>
  </si>
  <si>
    <t xml:space="preserve">HONORAIRE HCP </t>
  </si>
  <si>
    <t xml:space="preserve">INSCRIPTION_REPAS_TRANSPORT_HEBERGEMENT </t>
  </si>
  <si>
    <t>REPAS</t>
  </si>
  <si>
    <t>[AUTRE] : [CONVENTION HOSPITALITE]</t>
  </si>
  <si>
    <t xml:space="preserve">[FORMATION] </t>
  </si>
  <si>
    <t>[ORATEURS MODERATEURS]</t>
  </si>
  <si>
    <t xml:space="preserve">ATELIERS SIMS </t>
  </si>
  <si>
    <t xml:space="preserve">Autre : [ hospitalité ] </t>
  </si>
  <si>
    <t>Autre : [entretien]</t>
  </si>
  <si>
    <t xml:space="preserve">Autre : [Location de stand / Congrès / Autre] </t>
  </si>
  <si>
    <t xml:space="preserve">Autre : Bourse d'étude, de recherche </t>
  </si>
  <si>
    <t>autre : enquête téléphonique</t>
  </si>
  <si>
    <t xml:space="preserve">Autre: [Convention d'hospitalité] </t>
  </si>
  <si>
    <t xml:space="preserve">Autre[ORATEUR REUNION POST EULAR PARIS 94] </t>
  </si>
  <si>
    <t xml:space="preserve">AUTRE_CONNEXION </t>
  </si>
  <si>
    <t xml:space="preserve">Autres </t>
  </si>
  <si>
    <t xml:space="preserve">Congrès/symposium </t>
  </si>
  <si>
    <t>CONTRATS D'HOSPITALITE</t>
  </si>
  <si>
    <t xml:space="preserve">CONVENTION D'ORATEUR RÉUNION D'ÉCHANGES SCIENTIFIQUES </t>
  </si>
  <si>
    <t xml:space="preserve">CONVENTIONDE RECHERCHE </t>
  </si>
  <si>
    <t>Etudes</t>
  </si>
  <si>
    <t xml:space="preserve">FORMATION PERSONNEL </t>
  </si>
  <si>
    <t>PRESTATION</t>
  </si>
  <si>
    <t xml:space="preserve">RACHIS AQUITANE CONGRES </t>
  </si>
  <si>
    <t xml:space="preserve">Recherche biomédicale - Avenant n° 2 </t>
  </si>
  <si>
    <t xml:space="preserve">Recherche biomédicale - Avenant n° 3 </t>
  </si>
  <si>
    <t xml:space="preserve">Reunion Medicale </t>
  </si>
  <si>
    <t xml:space="preserve">Reunion Professionnelle </t>
  </si>
  <si>
    <t xml:space="preserve">COLLATION/COLLATION </t>
  </si>
  <si>
    <t xml:space="preserve">AUTRE: COLLATION/COLLATION </t>
  </si>
  <si>
    <t xml:space="preserve">AUTRE: COLLATION </t>
  </si>
  <si>
    <t xml:space="preserve">AUTRE: CONGRES/COCKTAIL </t>
  </si>
  <si>
    <t xml:space="preserve">AUTRE: CONGRES/INSCRIPTION </t>
  </si>
  <si>
    <t xml:space="preserve">CONGRES/ACHEMINEMENT (AVION) </t>
  </si>
  <si>
    <t xml:space="preserve">CONGRES/DEJEUNERS / DINERS (4) </t>
  </si>
  <si>
    <t xml:space="preserve">CONGRES/HEBERGEMENT </t>
  </si>
  <si>
    <t xml:space="preserve">CONGRES/HEBERGEMENT (2 NUITEES) </t>
  </si>
  <si>
    <t xml:space="preserve">CONGRES/REPAS 12.06.13 </t>
  </si>
  <si>
    <t xml:space="preserve">CONGRES/REPAS 13.06.13 </t>
  </si>
  <si>
    <t xml:space="preserve">CONGRES/REPAS 14.06.13 </t>
  </si>
  <si>
    <t xml:space="preserve">ANNUAL EUROPEAN CONGRESS OF RHEUMATOLOGY </t>
  </si>
  <si>
    <t xml:space="preserve">Autre:[RP] </t>
  </si>
  <si>
    <t xml:space="preserve">INTERNATIONAL SYMPOSIUM ON INTRA ARTICULAR TREATMENT </t>
  </si>
  <si>
    <t>INVITATION</t>
  </si>
  <si>
    <t xml:space="preserve">ACCORD DE COOPERATION </t>
  </si>
  <si>
    <t xml:space="preserve">Autre : [Contrat de consultant] </t>
  </si>
  <si>
    <t xml:space="preserve">Autre : [Convention de consultant] </t>
  </si>
  <si>
    <t xml:space="preserve">Autre : [Convention Orateur] </t>
  </si>
  <si>
    <t xml:space="preserve">Autre : collaboration scientifique </t>
  </si>
  <si>
    <t xml:space="preserve">AUTRE : CONTRAT DE COLLABORATION SCIENTIFIQUE </t>
  </si>
  <si>
    <t xml:space="preserve">Autre : RÃ©union scientifique </t>
  </si>
  <si>
    <t xml:space="preserve">AUTRE [CONTRAT DE PRESTATION DE SERVICE] </t>
  </si>
  <si>
    <t xml:space="preserve">Comite Experts </t>
  </si>
  <si>
    <t xml:space="preserve">CONSULTANT </t>
  </si>
  <si>
    <t xml:space="preserve">CONTRAT DE PRESTATION DE SERVICES </t>
  </si>
  <si>
    <t xml:space="preserve">Contrat d'essai clinique </t>
  </si>
  <si>
    <t>Orateur symposium</t>
  </si>
  <si>
    <t xml:space="preserve">Recherche biomédicale - Avenant n° 1 </t>
  </si>
  <si>
    <t xml:space="preserve">Recherche non interventionnelle ou observationnelle </t>
  </si>
  <si>
    <t>Reunion Medicale</t>
  </si>
  <si>
    <t xml:space="preserve">SYMPOSIUM SFH </t>
  </si>
  <si>
    <t xml:space="preserve">Honoraires de consultant </t>
  </si>
  <si>
    <t xml:space="preserve">répas </t>
  </si>
  <si>
    <t xml:space="preserve">Repas &amp; Voyage de Train </t>
  </si>
  <si>
    <t xml:space="preserve">Restauration / Dïner </t>
  </si>
  <si>
    <t xml:space="preserve">AUTRE : FRAIS DE RESTAURATION / RP </t>
  </si>
  <si>
    <t xml:space="preserve">AUTRE : REMUNERATION </t>
  </si>
  <si>
    <t>MSDAVENIR</t>
  </si>
  <si>
    <t>ACCORD HEALTHCARE FRANCE SAS</t>
  </si>
  <si>
    <t>Adaptimmune LTD</t>
  </si>
  <si>
    <t>ADARE PHARMACEUTICALS SAS</t>
  </si>
  <si>
    <t>Aepodia France SARL</t>
  </si>
  <si>
    <t>AIXIAL</t>
  </si>
  <si>
    <t>ALLIANCE PHARMA FRANCE</t>
  </si>
  <si>
    <t>AMB-I SANTE PROVENCE</t>
  </si>
  <si>
    <t>Ascensia Diabetes Care France</t>
  </si>
  <si>
    <t>AUDITION AQUITAINE CARBON BLANC</t>
  </si>
  <si>
    <t>AUDITIONLAC</t>
  </si>
  <si>
    <t>BAXALTA FRANCE SAS</t>
  </si>
  <si>
    <t>Biocompatibles UK Ltd</t>
  </si>
  <si>
    <t>BIODIMED Conseils</t>
  </si>
  <si>
    <t>BIOSERENITY</t>
  </si>
  <si>
    <t>BIOSTATEM</t>
  </si>
  <si>
    <t>Bristol-Myers Squibb Business Services Limited</t>
  </si>
  <si>
    <t>Bristol-Myers Squibb Finlande Ab</t>
  </si>
  <si>
    <t>Bristol-Myers Squibb Israel</t>
  </si>
  <si>
    <t>Bristol-Myers Squibb K.K</t>
  </si>
  <si>
    <t>Bristol-Myers Squibb Middle East &amp; Africa FZ-LLC</t>
  </si>
  <si>
    <t>Bristol-Myers Squibb, S.A.U.</t>
  </si>
  <si>
    <t>CARDIOLOGS TECHNOLOGIES</t>
  </si>
  <si>
    <t>CELGENE SAS</t>
  </si>
  <si>
    <t>Cirrina</t>
  </si>
  <si>
    <t>CLINHOSPI</t>
  </si>
  <si>
    <t>Cytori Therapeutics Inc.</t>
  </si>
  <si>
    <t>Draeger Medical Systems, Inc</t>
  </si>
  <si>
    <t>DRAPER PHARMA</t>
  </si>
  <si>
    <t>Edwards Lifesciences SA</t>
  </si>
  <si>
    <t>EMULSAR</t>
  </si>
  <si>
    <t>EQINOX HEALTHCARE FRANCE</t>
  </si>
  <si>
    <t>Field Scope International</t>
  </si>
  <si>
    <t>Fondation Transplantation</t>
  </si>
  <si>
    <t>GAMAMABS PHARMA</t>
  </si>
  <si>
    <t>GlobalData</t>
  </si>
  <si>
    <t>Glocal Mind</t>
  </si>
  <si>
    <t>Grayling</t>
  </si>
  <si>
    <t>HARMONIE MEDICAL SERVICE GRAND EST</t>
  </si>
  <si>
    <t>HEXACATH SA</t>
  </si>
  <si>
    <t>Impatients N.V</t>
  </si>
  <si>
    <t>Incyte Biosciences France</t>
  </si>
  <si>
    <t>INIT</t>
  </si>
  <si>
    <t>Institut Roche</t>
  </si>
  <si>
    <t>Interactive Biosoftware</t>
  </si>
  <si>
    <t>IST cardiology</t>
  </si>
  <si>
    <t>JAZZ PHARMACEUTICALS FRANCE</t>
  </si>
  <si>
    <t>JULIUS CLINICAL RESEARCH B.V.</t>
  </si>
  <si>
    <t>KERI MEDICAL FRANCE</t>
  </si>
  <si>
    <t>LABORATOIR CLAYTONE-TERRAFOR</t>
  </si>
  <si>
    <t>LABORATOIRE CEVIDRA</t>
  </si>
  <si>
    <t>LABORATOIRE DU SOLVIREX</t>
  </si>
  <si>
    <t>Laboratoire Eneomey</t>
  </si>
  <si>
    <t>Laboratoires Nicox</t>
  </si>
  <si>
    <t>LG HOMEO</t>
  </si>
  <si>
    <t>LivaNova</t>
  </si>
  <si>
    <t>Lysogene</t>
  </si>
  <si>
    <t>MECCELLIS BIOTECH</t>
  </si>
  <si>
    <t>MED-EL Elektromedizinische Geraete Gesellschaft m.b.H</t>
  </si>
  <si>
    <t>MEDICAL SANTE GRAND NORD</t>
  </si>
  <si>
    <t>MEDIPHA SANTE</t>
  </si>
  <si>
    <t>MELLITUS CARE</t>
  </si>
  <si>
    <t>MIS IMPLANTS TECHNOLOGIES FRANCE</t>
  </si>
  <si>
    <t>MITHRA PHARMACEUTICALS S.A.S</t>
  </si>
  <si>
    <t>MONITORING FORCE FRANCE</t>
  </si>
  <si>
    <t>MORIA LASE</t>
  </si>
  <si>
    <t>MOVE-UP</t>
  </si>
  <si>
    <t>MULTIPLICOM</t>
  </si>
  <si>
    <t>MVRx, Inc.</t>
  </si>
  <si>
    <t>Nanosonics Europe Limited</t>
  </si>
  <si>
    <t>NAOS</t>
  </si>
  <si>
    <t>NAOS FRANCE</t>
  </si>
  <si>
    <t>NeoMedLight SAS</t>
  </si>
  <si>
    <t>newbone</t>
  </si>
  <si>
    <t>NOVALLIANCE MEDICAL</t>
  </si>
  <si>
    <t>Novo Nordisk Production SAS</t>
  </si>
  <si>
    <t>Objective Focus Limited</t>
  </si>
  <si>
    <t>Observia SAS</t>
  </si>
  <si>
    <t>OLYMPUS WINTER &amp; IBE GmbH</t>
  </si>
  <si>
    <t>ORTHO-SPACE Ltd</t>
  </si>
  <si>
    <t>OSE Immunotherapeutics</t>
  </si>
  <si>
    <t>Otsuka Pharpaceutical (Suisse) Sarl</t>
  </si>
  <si>
    <t>PANSEPLAIE</t>
  </si>
  <si>
    <t>PASTEL AUDIOLOGIE</t>
  </si>
  <si>
    <t>PathoQuest SAS</t>
  </si>
  <si>
    <t>Pharmacosmos</t>
  </si>
  <si>
    <t>pharmaouest industries</t>
  </si>
  <si>
    <t>PHAROLY</t>
  </si>
  <si>
    <t>PHYSIO CONTROL FRANCE SARL</t>
  </si>
  <si>
    <t>Piramal Imaging GmbH</t>
  </si>
  <si>
    <t>PPi Healthcare Consulting Ltd</t>
  </si>
  <si>
    <t>Precilens</t>
  </si>
  <si>
    <t>Promethera Biosciences SA</t>
  </si>
  <si>
    <t>RAPTOR PHARMACEUTICALS FRANCE SAS</t>
  </si>
  <si>
    <t>ReCor Medical Inc</t>
  </si>
  <si>
    <t>RICHARD WOLF FRANCE</t>
  </si>
  <si>
    <t>Roche Lebanon SARL</t>
  </si>
  <si>
    <t>SA Bristol-Myers Squibb Belgium</t>
  </si>
  <si>
    <t>SA MEDICOSCOP</t>
  </si>
  <si>
    <t>SANETIS</t>
  </si>
  <si>
    <t>Santor edition</t>
  </si>
  <si>
    <t>SARL ADAGIO</t>
  </si>
  <si>
    <t>SARL AUDIOSON</t>
  </si>
  <si>
    <t>SARL GHAMA</t>
  </si>
  <si>
    <t>SARL INFINY</t>
  </si>
  <si>
    <t>SARL OPTAC</t>
  </si>
  <si>
    <t>SARL RR CONSEIL</t>
  </si>
  <si>
    <t>SERENITY MEDICAL SERVICES SARL</t>
  </si>
  <si>
    <t>seven dreamers laboratories</t>
  </si>
  <si>
    <t>SHC Universal</t>
  </si>
  <si>
    <t>SIMARATO</t>
  </si>
  <si>
    <t>SIVANTOS</t>
  </si>
  <si>
    <t>SOS OXYGENE BASSIN PARISIEN NORD Les Mureaux</t>
  </si>
  <si>
    <t>SOS OXYGENE GRAND PERIGORD</t>
  </si>
  <si>
    <t>SOS OXYGENE LOIRE HAUTE LOIRE</t>
  </si>
  <si>
    <t>SOS OXYGENE MOR-BIHAN / PENN AR BEDÂ Â</t>
  </si>
  <si>
    <t>SUBLIMED</t>
  </si>
  <si>
    <t>surdioptic</t>
  </si>
  <si>
    <t>Synakene</t>
  </si>
  <si>
    <t>System Analytic</t>
  </si>
  <si>
    <t>THERMO FISHER DIAGNOSTICS</t>
  </si>
  <si>
    <t>Tillotts Pharma France SAS</t>
  </si>
  <si>
    <t>Toray Industries, Inc.</t>
  </si>
  <si>
    <t>United Orthopedic Corporation (France)</t>
  </si>
  <si>
    <t>Valtech Cardio Ltd</t>
  </si>
  <si>
    <t>VALUA SARL</t>
  </si>
  <si>
    <t>VEODIS</t>
  </si>
  <si>
    <t>VKMED</t>
  </si>
  <si>
    <t>ZS Associates International, Inc.</t>
  </si>
  <si>
    <t>agence européenne informatique</t>
  </si>
  <si>
    <t>ALK-AbellÓ</t>
  </si>
  <si>
    <t>Association pour le Développement de l'Enseignement et des Recherches auprès des universités des centres de recherches et des entreprises d'Aquitaine (ADERA)</t>
  </si>
  <si>
    <t>Gesellschaft fÜr Konsumforschung (GfK SE)</t>
  </si>
  <si>
    <t>ADIRAL Association d'Aide aux Traitements À Domicile</t>
  </si>
  <si>
    <t>AGIR À dom Assistance</t>
  </si>
  <si>
    <t>CAREFUSION SWITZERLAND 317 SÀrl</t>
  </si>
  <si>
    <t>Pulmonx International SÀrl</t>
  </si>
  <si>
    <t>IsoTis International SÀRL</t>
  </si>
  <si>
    <t>Drägerwerk AG &amp; Co. KGaA</t>
  </si>
  <si>
    <t xml:space="preserve">AUTRE : STAFF </t>
  </si>
  <si>
    <t xml:space="preserve">Recherche scientifique </t>
  </si>
  <si>
    <t xml:space="preserve">Autre : Autre : [ Reunion professionnelle ] </t>
  </si>
  <si>
    <t xml:space="preserve">Autre : Autre: Collaboration pour une Etude de Marché </t>
  </si>
  <si>
    <t xml:space="preserve">Autre : Participation à une étude de marché </t>
  </si>
  <si>
    <t xml:space="preserve">Autre : Convention d'Hospitalité </t>
  </si>
  <si>
    <t xml:space="preserve">Autre : Autre : [ Réunion professionnelle ] </t>
  </si>
  <si>
    <t xml:space="preserve">Autre : AUTRE </t>
  </si>
  <si>
    <t xml:space="preserve">Autre : RECHERCHE - ETUDE OBSERVATIONNELLE - OBSERVATEUR </t>
  </si>
  <si>
    <t>Autre : CONSEIL</t>
  </si>
  <si>
    <t xml:space="preserve">Autre : Autre : [Réunion] </t>
  </si>
  <si>
    <t xml:space="preserve">Autre : Autre : Manifestation Scientifique </t>
  </si>
  <si>
    <t xml:space="preserve">Autre : CONSEIL </t>
  </si>
  <si>
    <t xml:space="preserve">Autre : REALISATION D'UNE ENQUÊTE </t>
  </si>
  <si>
    <t>Autre : CONVENTION D'HOSPITALITE</t>
  </si>
  <si>
    <t xml:space="preserve">Autre : autre : enquête téléphonique </t>
  </si>
  <si>
    <t xml:space="preserve">Autre : Autre : [Orateur] </t>
  </si>
  <si>
    <t xml:space="preserve">Autre : AUTRE [CONTRAT D ORATEUR] </t>
  </si>
  <si>
    <t xml:space="preserve">Autre : Autre : [Expertise] </t>
  </si>
  <si>
    <t>Autre : MARKETING</t>
  </si>
  <si>
    <t xml:space="preserve">Autre : RECHERCHE BIOMEDICALE </t>
  </si>
  <si>
    <t xml:space="preserve">Autre : AUTRE : [CONTRAT DE CONSEIL &amp; PRESTATION] </t>
  </si>
  <si>
    <t>Contrat d'intervenant à une manifestation / orateur</t>
  </si>
  <si>
    <t xml:space="preserve">Autre : Autre : [ hospitalité liée à une manifestation scientifique ] </t>
  </si>
  <si>
    <t xml:space="preserve">Autre : Autre : [ Manifestation professionnelle ] </t>
  </si>
  <si>
    <t xml:space="preserve">Autre : Autre : [ Orateur / Intervenant ] </t>
  </si>
  <si>
    <t>Autre : Autre : [ Reunion professionnelle ]</t>
  </si>
  <si>
    <t xml:space="preserve">Autre : Autre : [Consultant (HCP)] </t>
  </si>
  <si>
    <t xml:space="preserve">Autre : AUTRE : [CONTRAT DE COLLABORATION SCIENTIFIQUE] </t>
  </si>
  <si>
    <t xml:space="preserve">Autre : AUTRE : [ETUDE CLINIQUE] </t>
  </si>
  <si>
    <t>Autre : Autre : [Orateur]</t>
  </si>
  <si>
    <t xml:space="preserve">Autre : AUTRE : [PARTICIPATION RÉUNION SCIENTIFIQUE] </t>
  </si>
  <si>
    <t xml:space="preserve">Autre : Autre : Reunion professionnelle ou scientifique </t>
  </si>
  <si>
    <t xml:space="preserve">Autre : Autre : Réunion professionnelle ou scientifique </t>
  </si>
  <si>
    <t xml:space="preserve">Autre : AUTRE [CONVENTION D HOSPITALITE] </t>
  </si>
  <si>
    <t xml:space="preserve">Autre : Autre [CONVENTION D ORATEUR] </t>
  </si>
  <si>
    <t xml:space="preserve">Autre : AUTRE: [CONTRAT DE COLLABORATION SCENTIFIQUE] </t>
  </si>
  <si>
    <t xml:space="preserve">Autre : AUTRE: [CONTRAT DE COLLABORATION SCIENTIFIQUE] </t>
  </si>
  <si>
    <t>Autre : AUTRE: [CONVENTION HOSPITALITE]</t>
  </si>
  <si>
    <t xml:space="preserve">Autre : AUTRE: [CONVENTION HOSPITALITE] </t>
  </si>
  <si>
    <t>Autre : Congres / Symposium</t>
  </si>
  <si>
    <t xml:space="preserve">Autre : CONGRES / SYMPOSIUM </t>
  </si>
  <si>
    <t xml:space="preserve">Autre : Congrès / Symposium </t>
  </si>
  <si>
    <t xml:space="preserve">Autre : CONGRES SYMPOSIUM </t>
  </si>
  <si>
    <t xml:space="preserve">Autre : CONVENTION D HOSPITALITE </t>
  </si>
  <si>
    <t xml:space="preserve">Autre : CONVENTION D’HOSPITALITÉ </t>
  </si>
  <si>
    <t xml:space="preserve">Autre : CONVENTION DE RECHERCHE </t>
  </si>
  <si>
    <t xml:space="preserve">Autre : HOSPITALITE RP/CONGRES / SYMPO </t>
  </si>
  <si>
    <t xml:space="preserve">Autre : INVITATION </t>
  </si>
  <si>
    <t xml:space="preserve">Autre : ORATEUR RP/CONGRES/SYMPO </t>
  </si>
  <si>
    <t xml:space="preserve">Autre : ORATEUR RP/CONGRES/SYMPOSIUM </t>
  </si>
  <si>
    <t xml:space="preserve">Autre : recherche biomédicale </t>
  </si>
  <si>
    <t xml:space="preserve">Autre : Recherche Clinique </t>
  </si>
  <si>
    <t xml:space="preserve">Autre : RECHERCHE SCIENTIFIQUE </t>
  </si>
  <si>
    <t xml:space="preserve">Inscription congrès </t>
  </si>
  <si>
    <t xml:space="preserve">PAUSE </t>
  </si>
  <si>
    <t xml:space="preserve">Autre : "CONTRAT D'ORATEUR" </t>
  </si>
  <si>
    <t xml:space="preserve">Autre : [BOARD EXPERTS] </t>
  </si>
  <si>
    <t>Autre : [ORATEURS MODERATEURS]</t>
  </si>
  <si>
    <t xml:space="preserve">Autre : AUTRE : [ CONSEIL / EXPERTISE SCIENTIFIQUE ] </t>
  </si>
  <si>
    <t xml:space="preserve">Autre : AUTRE : [ HOSPITALITE ] </t>
  </si>
  <si>
    <t>Autre : Autre : [Communication scientifique]</t>
  </si>
  <si>
    <t xml:space="preserve">Autre : Autre : [Communication scientifique] </t>
  </si>
  <si>
    <t xml:space="preserve">Autre : Autre : [CONVENTION D'HOSPITALITE] </t>
  </si>
  <si>
    <t xml:space="preserve">Autre : Autre : [EXPERT CONSULTANT] </t>
  </si>
  <si>
    <t xml:space="preserve">Autre : AUTRE : [INTERVENANT] </t>
  </si>
  <si>
    <t xml:space="preserve">Autre : AUTRE : EXPERT INTERVENANT </t>
  </si>
  <si>
    <t xml:space="preserve">Autre : AUTRE : EXPERTISE PARTAGEE </t>
  </si>
  <si>
    <t xml:space="preserve">Autre : Autre : Prestation de service </t>
  </si>
  <si>
    <t xml:space="preserve">Autre : AUTRE [CONTRAT DE CONSULTANT] </t>
  </si>
  <si>
    <t xml:space="preserve">Autre : AUTRE [CONTRAT ORATEUR] </t>
  </si>
  <si>
    <t xml:space="preserve">Autre : AUTRE: [HOSPITALITE] </t>
  </si>
  <si>
    <t xml:space="preserve">Autre : CONGRES/SYMPOSIUM </t>
  </si>
  <si>
    <t xml:space="preserve">Autre : Conseil et Communication Médico-Scientifique </t>
  </si>
  <si>
    <t xml:space="preserve">Autre : Contrat de conseil scientifique </t>
  </si>
  <si>
    <t xml:space="preserve">Autre : Convention assimilé à de la recherche </t>
  </si>
  <si>
    <t>Autre : CONVENTION D HOSPITALITE</t>
  </si>
  <si>
    <t xml:space="preserve">Autre : Convention de prestation de service </t>
  </si>
  <si>
    <t>Autre : CONVENTION DE PRESTATION DE SERVICES</t>
  </si>
  <si>
    <t xml:space="preserve">Autre : EXPERT </t>
  </si>
  <si>
    <t>Autre : Interview</t>
  </si>
  <si>
    <t xml:space="preserve">Autre : Interview </t>
  </si>
  <si>
    <t xml:space="preserve">Autre : Marketing </t>
  </si>
  <si>
    <t xml:space="preserve">Contrat d'expert scientifique, contrat dans le cadre d'une recherche, contrat de consultant </t>
  </si>
  <si>
    <t xml:space="preserve">Contrat d'intervenant à une manifestation / orateur </t>
  </si>
  <si>
    <t>Contrat d'interview</t>
  </si>
  <si>
    <t xml:space="preserve">Contrat d'interview </t>
  </si>
  <si>
    <t xml:space="preserve">Hospitalité </t>
  </si>
  <si>
    <t xml:space="preserve">Autre[HONORAIRES] </t>
  </si>
  <si>
    <t xml:space="preserve">HEBERGEMENT </t>
  </si>
  <si>
    <t xml:space="preserve">Autre : Autre : Intervenant (Orateur/ Modérateur/ Président...) </t>
  </si>
  <si>
    <t xml:space="preserve">Autre : congrès/symposium </t>
  </si>
  <si>
    <t xml:space="preserve">Autre : CONVENTION DE RECHERCHE BIOMEDICALE TRIPARTITE </t>
  </si>
  <si>
    <t xml:space="preserve">Inscription Evenement Scientifique </t>
  </si>
  <si>
    <t xml:space="preserve">Autre : CONVENTION D'HOSPITALITÃ‰ </t>
  </si>
  <si>
    <t xml:space="preserve">Autre : [Honoraires PdS] </t>
  </si>
  <si>
    <t xml:space="preserve">Autre : Autre : [collaboration scientifique à titre gratuit] </t>
  </si>
  <si>
    <t xml:space="preserve">Autre : Autre : [Collaboration Scientifique non remuneree] </t>
  </si>
  <si>
    <t xml:space="preserve">Autre : Autre : [Collaboration Scientifique] </t>
  </si>
  <si>
    <t xml:space="preserve">Autre : AUTRE : [CONSULTANT] </t>
  </si>
  <si>
    <t xml:space="preserve">Autre : AUTRE : [CONTRAT DE COLLABORATION] </t>
  </si>
  <si>
    <t xml:space="preserve">Autre : Autre : [Convention d ’Hospitalite] </t>
  </si>
  <si>
    <t>Autre : Autre : [Convention d’Hospitalite]</t>
  </si>
  <si>
    <t xml:space="preserve">Autre : Autre : [Convention d’Hospitalite] </t>
  </si>
  <si>
    <t xml:space="preserve">Autre : Autre : [Convention d’Hospitalité] </t>
  </si>
  <si>
    <t xml:space="preserve">Autre : Autre : [Convention dHospitalité] </t>
  </si>
  <si>
    <t xml:space="preserve">Autre : Autre : [Convention d'Hospitalité] </t>
  </si>
  <si>
    <t xml:space="preserve">Autre : AUTRE : [CONVENTION HOSPITALITE] </t>
  </si>
  <si>
    <t xml:space="preserve">Autre : Autre : [Conventiond'hospitalité] </t>
  </si>
  <si>
    <t xml:space="preserve">Autre : AUTRE : [DROIT A L IMAGE] </t>
  </si>
  <si>
    <t xml:space="preserve">Autre : Autre : [HONORAIRES ou CONTRAT] </t>
  </si>
  <si>
    <t xml:space="preserve">Autre : Autre : [HOSPITALITE] </t>
  </si>
  <si>
    <t xml:space="preserve">Autre : Autre : [Repas] </t>
  </si>
  <si>
    <t xml:space="preserve">Autre : Autre : [RP Prédéclarée Hospitalité] </t>
  </si>
  <si>
    <t xml:space="preserve">Autre : Autre : [RP VACCINER EN 2012 : Q/R] </t>
  </si>
  <si>
    <t xml:space="preserve">Autre : Autre : [RP] </t>
  </si>
  <si>
    <t xml:space="preserve">Autre : AUTRE: [ETUDE DE MARCHE] </t>
  </si>
  <si>
    <t xml:space="preserve">Autre : Autre: Orateur </t>
  </si>
  <si>
    <t>Autre : Congrès / Symposium</t>
  </si>
  <si>
    <t xml:space="preserve">Autre : contrat de consultant/expert/intervenant </t>
  </si>
  <si>
    <t>Inscription congrès</t>
  </si>
  <si>
    <t xml:space="preserve">Autre : Autre : [Contrat autre] </t>
  </si>
  <si>
    <t xml:space="preserve">Autre : Autre : [HONORAIRES] </t>
  </si>
  <si>
    <t xml:space="preserve">Autre : Autre : Contrat consultant </t>
  </si>
  <si>
    <t>Autre : Autre : Manifestation Scientifique</t>
  </si>
  <si>
    <t>Autre : Autre : Réunion professionnelle ou scientifique</t>
  </si>
  <si>
    <t xml:space="preserve">DINER </t>
  </si>
  <si>
    <t xml:space="preserve">HONORAIRES </t>
  </si>
  <si>
    <t xml:space="preserve">Participation Evenement Scientifique </t>
  </si>
  <si>
    <t xml:space="preserve">Autre : [AUTRE] : [CONVENTION HOSPITALITE] </t>
  </si>
  <si>
    <t>Autre : AUTRE : [COLLABORATION SCIENTIFIQUE]</t>
  </si>
  <si>
    <t xml:space="preserve">Autre : AUTRE : [HOSPITALITE EVENEMENT] </t>
  </si>
  <si>
    <t xml:space="preserve">Autre : AUTRE : [PRESTATIONS DE SERVICE] </t>
  </si>
  <si>
    <t xml:space="preserve">Autre : Autre :[Collaboration Scientifique] </t>
  </si>
  <si>
    <t xml:space="preserve">Autre : AUTRE [CONNEXION] </t>
  </si>
  <si>
    <t>Autre : AUTRE [CONTRAT D ORATEUR]</t>
  </si>
  <si>
    <t xml:space="preserve">Autre : AUTRE [CONVENTION D EXPERT] </t>
  </si>
  <si>
    <t xml:space="preserve">Autre : Autre: Phone consult </t>
  </si>
  <si>
    <t xml:space="preserve">TRANSPORT taxi </t>
  </si>
  <si>
    <t>Autre : Autre : Intervenant (Orateur/ Modérateur/ Président...)</t>
  </si>
  <si>
    <t xml:space="preserve">Autre : AUTRE : MANIFESTATION DE PROMOTION </t>
  </si>
  <si>
    <t xml:space="preserve">Autre : AUTRE : PARTICIPATION A MANIFESTATION SCIENTIFIQUE </t>
  </si>
  <si>
    <t xml:space="preserve">Restauration / Pauses </t>
  </si>
  <si>
    <t xml:space="preserve">Autre : AUTRE : [PRESTATION DE SERVICES] </t>
  </si>
  <si>
    <t xml:space="preserve">Autre : CONGRES </t>
  </si>
  <si>
    <t>Autre : Reunion Medicale</t>
  </si>
  <si>
    <t xml:space="preserve">Hospitalité Congrès Symposium </t>
  </si>
  <si>
    <t xml:space="preserve">Autre : Hospitalité Congrès Symposium </t>
  </si>
  <si>
    <t xml:space="preserve">Evaluation produit cosmétique </t>
  </si>
  <si>
    <t xml:space="preserve">AUTRE:[FRAIS D'INSCRIPTION] </t>
  </si>
  <si>
    <t xml:space="preserve">Autre : Autre : [CONTRAT DE CONSULTANT] </t>
  </si>
  <si>
    <t xml:space="preserve">Autre : AUTRE : ORATEUR </t>
  </si>
  <si>
    <t xml:space="preserve">Autre : Autre: [Prestation de service] </t>
  </si>
  <si>
    <t xml:space="preserve">Autre : AVENANT A CONVENTION DE PRESTATION DE SERVICES </t>
  </si>
  <si>
    <t xml:space="preserve">Autre : AVENANT A LA CONVENTION DE PRESTATION DE SERVICES </t>
  </si>
  <si>
    <t xml:space="preserve">Autre : Convention de prestation de services </t>
  </si>
  <si>
    <t xml:space="preserve">Autre : AUTRE : [CONTRAT D'ORATEUR] </t>
  </si>
  <si>
    <t xml:space="preserve">Enquête / Etude / Etude de marché (hors recherche) </t>
  </si>
  <si>
    <t xml:space="preserve">Autre : Autre : Etude de marché </t>
  </si>
  <si>
    <t xml:space="preserve">Autre : Autre : [Opération SA/Journée-Soirée] </t>
  </si>
  <si>
    <t xml:space="preserve">Autre : [rémunération] </t>
  </si>
  <si>
    <t xml:space="preserve">AUTRE : HOSPITALITE STAFF </t>
  </si>
  <si>
    <t xml:space="preserve">Autre : repas STAFF </t>
  </si>
  <si>
    <t xml:space="preserve">Hospitalité [ transport/repas/Hébergement] </t>
  </si>
  <si>
    <t xml:space="preserve">Autre : </t>
  </si>
  <si>
    <t xml:space="preserve">Autre : Autre : [ Expert ] </t>
  </si>
  <si>
    <t>Autre : Autre : [ Réunion professionnelle ]</t>
  </si>
  <si>
    <t>Autre : Autre : [Consultant (HCP)]</t>
  </si>
  <si>
    <t>Autre : Autre : [Contrat de conseil &amp; prestation]</t>
  </si>
  <si>
    <t xml:space="preserve">Autre : Autre : [Lettre/mail Intervenant] </t>
  </si>
  <si>
    <t>Autre : AUTRE : [PARTICIPATION RÉUNION SCIENTIFIQUE]</t>
  </si>
  <si>
    <t xml:space="preserve">Autre : AUTRE : [PARTICIPATION R�ION SCIENTIFIQUE] </t>
  </si>
  <si>
    <t xml:space="preserve">Autre : AUTRE : CANCER DU POUMON EGFR MUTE </t>
  </si>
  <si>
    <t xml:space="preserve">Autre : Autre : HOSPITALITE RP </t>
  </si>
  <si>
    <t xml:space="preserve">Autre : AUTRE : REFLEXION SCIENTFIQUE AUTOUR DE L'IMMUNOTHERAPIE DANS LA PRISE EN CHARGE DU CANCER BRONCHIQUE </t>
  </si>
  <si>
    <t>Autre : Collaboration Scientifique - Conseil</t>
  </si>
  <si>
    <t>Autre : congrès/symposium</t>
  </si>
  <si>
    <t xml:space="preserve">Autre : Consultant (HCP) </t>
  </si>
  <si>
    <t xml:space="preserve">Autre : CONTRAT DE CONSULTANT </t>
  </si>
  <si>
    <t xml:space="preserve">Autre : CONTRAT ORATEUR </t>
  </si>
  <si>
    <t xml:space="preserve">Autre : CONVENTION DE CONSULTANT </t>
  </si>
  <si>
    <t xml:space="preserve">Autre : LETTRE ACCORD </t>
  </si>
  <si>
    <t xml:space="preserve">Autre : ORATEUR INTERVENANT </t>
  </si>
  <si>
    <t>Contrat d'expert scientifique, contrat dans le cadre d'une recherche, contrat de consultant</t>
  </si>
  <si>
    <t xml:space="preserve">Autre : [Honoraires] </t>
  </si>
  <si>
    <t xml:space="preserve">AUTRE [DINER REUNION] </t>
  </si>
  <si>
    <t xml:space="preserve">Honoraire + hospitalité </t>
  </si>
  <si>
    <t xml:space="preserve">TRANSFERT </t>
  </si>
  <si>
    <t xml:space="preserve">Autre : [Marketing] </t>
  </si>
  <si>
    <t xml:space="preserve">Autre : AUTRE / HOSPITALITES </t>
  </si>
  <si>
    <t xml:space="preserve">Autre : Autre : [ EPU ] </t>
  </si>
  <si>
    <t>Autre : Autre : [ Expert ]</t>
  </si>
  <si>
    <t xml:space="preserve">Autre : Autre : [Hospitalité Evenement] </t>
  </si>
  <si>
    <t>Autre : AUTRE : ORATEUR</t>
  </si>
  <si>
    <t xml:space="preserve">Autre : AUTRE : REFLEXION DANS LE DOMAINE DU CANCER GASTRIQUE METASTASE HER2+ </t>
  </si>
  <si>
    <t xml:space="preserve">Autre : Autre : Réunion scientifique </t>
  </si>
  <si>
    <t xml:space="preserve">Autre : Autre: [Convention d'hospitalité] </t>
  </si>
  <si>
    <t>Autre : AUTRE: ETUDES DE MARCHE SONDAGES</t>
  </si>
  <si>
    <t xml:space="preserve">Autre : Congrs / Symposium </t>
  </si>
  <si>
    <t xml:space="preserve">Autre : CONGRES / SYMPOSIUM / BOARD </t>
  </si>
  <si>
    <t xml:space="preserve">Autre : CONGRES / SYMPOSIUM / RP </t>
  </si>
  <si>
    <t xml:space="preserve">Autre : CONGRÈS / SYMPOSIUM/ RP </t>
  </si>
  <si>
    <t xml:space="preserve">Autre : CONGRES/ SYMPOSIUM </t>
  </si>
  <si>
    <t xml:space="preserve">Autre : CONSEIL / PRESTATION </t>
  </si>
  <si>
    <t xml:space="preserve">Autre : CONVENTION D’HOSPITALITE </t>
  </si>
  <si>
    <t>Autre : HOSPITALITE RP/CONGRES / SYMPO</t>
  </si>
  <si>
    <t>Autre : Accord d'Orateur</t>
  </si>
  <si>
    <t xml:space="preserve">Autre : Accord d'Orateur </t>
  </si>
  <si>
    <t>Autre : Autre : [ Orateur / Intervenant ]</t>
  </si>
  <si>
    <t>Autre : Congrs / Symposium</t>
  </si>
  <si>
    <t>Autre : EXPERT</t>
  </si>
  <si>
    <t xml:space="preserve">Autre : Autre : [entretien] </t>
  </si>
  <si>
    <t>Autre : AUTRE [CONTRAT DE CONSULTANT]</t>
  </si>
  <si>
    <t>Début</t>
  </si>
  <si>
    <t xml:space="preserve">Fin </t>
  </si>
  <si>
    <t>Signature</t>
  </si>
  <si>
    <t>Lieux</t>
  </si>
  <si>
    <t>Autre : AUTRE : [PARTICIPATION R�ION SCIENTIFIQUE]</t>
  </si>
  <si>
    <t xml:space="preserve">Autre : Conseil : Invitation Board </t>
  </si>
  <si>
    <t xml:space="preserve">Dîner </t>
  </si>
  <si>
    <t>Autre : AUTRE</t>
  </si>
  <si>
    <t xml:space="preserve">Autre : Autre : ETUDE DE MARCHE </t>
  </si>
  <si>
    <t xml:space="preserve">Autre : AUTRE: ETUDES DE MARCHE SONDAGES </t>
  </si>
  <si>
    <t xml:space="preserve">AUTRE : HONORAIRES ETUDES </t>
  </si>
  <si>
    <t>Autre : [Marketing]</t>
  </si>
  <si>
    <t>Autre : Autre : [entretien]</t>
  </si>
  <si>
    <t>Autre : Autre : [Hospitalité Evenement]</t>
  </si>
  <si>
    <t xml:space="preserve">Autre : AUTRE : CONVENTION D'HOSPITALITE ET DE COLLABORATION SCIENTIFIQUE </t>
  </si>
  <si>
    <t xml:space="preserve">Autre : autre : enquête web </t>
  </si>
  <si>
    <t>Autre : Autre : Etude de marché</t>
  </si>
  <si>
    <t>Autre : AUTRE : PARTICIPATION A MANIFESTATION SCIENTIFIQUE</t>
  </si>
  <si>
    <t xml:space="preserve">Autre : AUTRE [CONVENTION HOSPITALITE] </t>
  </si>
  <si>
    <t xml:space="preserve">Autre : AUTRE ETUDE DE MARCHE </t>
  </si>
  <si>
    <t xml:space="preserve">Autre : Congrés / Symposium </t>
  </si>
  <si>
    <t xml:space="preserve">Autre : CONSEIL - PRESTATIONS MULTIPLES </t>
  </si>
  <si>
    <t>Autre : CONVENTION D’HOSPITALITÉ</t>
  </si>
  <si>
    <t>Autre : Orateur</t>
  </si>
  <si>
    <t xml:space="preserve">Autre : Orateur </t>
  </si>
  <si>
    <t xml:space="preserve">Autre : REALISATION D'UNE ENQUETE </t>
  </si>
  <si>
    <t xml:space="preserve">Autre : Recherche biomédicale - Avenant n° 1 </t>
  </si>
  <si>
    <t>Enquête / Etude / Etude de marché (hors recherche)</t>
  </si>
  <si>
    <t xml:space="preserve">Autre : [Remis Publication scientifique] </t>
  </si>
  <si>
    <t xml:space="preserve">Autre : AUTRE : [CONVENTION D HOSPITALITE] </t>
  </si>
  <si>
    <t>Autre : AUTRE: [CONTRAT DE COLLABORATION SCIENTIFIQUE]</t>
  </si>
  <si>
    <t xml:space="preserve">Autre : Autre: Intervenant </t>
  </si>
  <si>
    <t xml:space="preserve">Autre : CONTRAT DE PRESTATION DE SERVICE </t>
  </si>
  <si>
    <t xml:space="preserve">Autre : CONTRATS D'HOSPITALITE </t>
  </si>
  <si>
    <t xml:space="preserve">Autre : CONVENTION DE COLLABORATION </t>
  </si>
  <si>
    <t xml:space="preserve">Autre : RECHERCHE PRET </t>
  </si>
  <si>
    <t>Autre : Autre : [ Manifestation professionnelle ]</t>
  </si>
  <si>
    <t xml:space="preserve">Autre : Autre : Intervenant (Orateur/ ModÃ©rateur/ PrÃ©sident...) </t>
  </si>
  <si>
    <t xml:space="preserve">Autre : conseil réunion scientifique </t>
  </si>
  <si>
    <t>Autre : CONVENTION DE COLLABORATION</t>
  </si>
  <si>
    <t xml:space="preserve">Autre : ORATEUR/MODERATEUR </t>
  </si>
  <si>
    <t>Autre : PARTICIPATION REUNION SCIENTIFIQUE</t>
  </si>
  <si>
    <t xml:space="preserve">OPPORTUNITE </t>
  </si>
  <si>
    <t xml:space="preserve">Autre : Autre : [Hospitalité Evenement Scientifique] </t>
  </si>
  <si>
    <t xml:space="preserve">Autre : CONVENTION ORATEUR </t>
  </si>
  <si>
    <t xml:space="preserve">Autre : PARTICIPATION REUNION SCIENTIFIQUE </t>
  </si>
  <si>
    <t xml:space="preserve">autre : enquête internet </t>
  </si>
  <si>
    <t>Autre : AUTRE ETUDE DE MARCHE</t>
  </si>
  <si>
    <t>Autre : Congrés / Symposium</t>
  </si>
  <si>
    <t>Autre : RECHERCHE - ETUDE OBSERVATIONNELLE - OBSERVATEUR</t>
  </si>
  <si>
    <t xml:space="preserve">Autre : AUTRE : CONSULTANT SCIENTIFIQUE </t>
  </si>
  <si>
    <t>Autre : AUTRE [CONVENTION D HOSPITALITE]</t>
  </si>
  <si>
    <t xml:space="preserve">Autre : PRESTATION CONSEIL SCIENTIF/ PARTICIPATION BOARD </t>
  </si>
  <si>
    <t xml:space="preserve">Autre : REUNION SCIENTIFIQUE </t>
  </si>
  <si>
    <t xml:space="preserve">AUTRE : [ACCOMPAGNEMENT] </t>
  </si>
  <si>
    <t xml:space="preserve">AUTRE : [DON EN NATURE] </t>
  </si>
  <si>
    <t xml:space="preserve">Autre : [don] </t>
  </si>
  <si>
    <t xml:space="preserve">Don </t>
  </si>
  <si>
    <t xml:space="preserve">DONS DE FONCTIONNEMENT (RÉMUNÉRATION LIÉE À DES ACTIVITÉS DE RECHERCHE) </t>
  </si>
  <si>
    <t xml:space="preserve">REMUNERATION </t>
  </si>
  <si>
    <t>Achat / location d'espaces dans le cadre d'événements scientifiques</t>
  </si>
  <si>
    <t xml:space="preserve">Achat / location d'espaces dans le cadre d'événements scientifiques </t>
  </si>
  <si>
    <t xml:space="preserve">Autre : AUTRE / STAND </t>
  </si>
  <si>
    <t xml:space="preserve">Autre : Autre : [ Parrainage ] </t>
  </si>
  <si>
    <t xml:space="preserve">Autre : Autre : [ Partenariat ] </t>
  </si>
  <si>
    <t xml:space="preserve">Autre : AUTRE : [ RECHERCHE SCIENTIFIQUE ] </t>
  </si>
  <si>
    <t xml:space="preserve">Autre : AUTRE : [CONTRAT DE PARTENARIAT] </t>
  </si>
  <si>
    <t>Autre : Autre : [Convention de partenariat]</t>
  </si>
  <si>
    <t xml:space="preserve">Autre : AUTRE : [PROJET] </t>
  </si>
  <si>
    <t xml:space="preserve">Autre : Autre : [Recherche/Développement] </t>
  </si>
  <si>
    <t xml:space="preserve">Autre : Autre : contrat de collaboration </t>
  </si>
  <si>
    <t xml:space="preserve">Autre : Autre : Contrat de Visites sur Site </t>
  </si>
  <si>
    <t xml:space="preserve">Autre : AUTRE : CONVENTION DE RECHERCHE </t>
  </si>
  <si>
    <t xml:space="preserve">Autre : AUTRE [CONVENTION DE PARTENARIAT] </t>
  </si>
  <si>
    <t xml:space="preserve">Autre : CONTRAT DE CONFIDENTIALITE </t>
  </si>
  <si>
    <t xml:space="preserve">Autre : Contrat de Formation </t>
  </si>
  <si>
    <t xml:space="preserve">Autre : CONTRAT DE PARTENARIAT - PRESTATION </t>
  </si>
  <si>
    <t xml:space="preserve">Autre : Contrat de recherche interventionnelle et non-interventionnelle </t>
  </si>
  <si>
    <t xml:space="preserve">Autre : Contrat Parrainage Inauguration </t>
  </si>
  <si>
    <t xml:space="preserve">Autre : CONVENTION D'ACHAT : FORMATION </t>
  </si>
  <si>
    <t xml:space="preserve">Autre : CONVENTION DE DONS (SUBVENTIONS) </t>
  </si>
  <si>
    <t>Autre : CONVENTION DE RECHERCHE</t>
  </si>
  <si>
    <t xml:space="preserve">Autre : Convention de Recherche Biomédicale </t>
  </si>
  <si>
    <t>Autre : CONVENTIONS DE RECHERCHE BIO MEDICALE</t>
  </si>
  <si>
    <t xml:space="preserve">Autre : Partenariat / Collaboration scientifique </t>
  </si>
  <si>
    <t xml:space="preserve">Autre : PRESTATION SERVICE </t>
  </si>
  <si>
    <t xml:space="preserve">Autre : Pret d'un instrument </t>
  </si>
  <si>
    <t xml:space="preserve">Autre : RECHERCHE AVENANT </t>
  </si>
  <si>
    <t>Autre : RECHERCHE BIOMÉDICALE</t>
  </si>
  <si>
    <t>Autre : RECHERCHE CLINIQUE</t>
  </si>
  <si>
    <t xml:space="preserve">Autre : subventions </t>
  </si>
  <si>
    <t>Don / Mécénat</t>
  </si>
  <si>
    <t xml:space="preserve">Don / Mécénat </t>
  </si>
  <si>
    <t>Parrainage</t>
  </si>
  <si>
    <t xml:space="preserve">Parrainage </t>
  </si>
  <si>
    <t>Partenariat</t>
  </si>
  <si>
    <t xml:space="preserve">Partenariat </t>
  </si>
  <si>
    <t xml:space="preserve">Prêt de matériel </t>
  </si>
  <si>
    <t>Recherche scientifique</t>
  </si>
  <si>
    <t xml:space="preserve">Autre : [Location de stand] </t>
  </si>
  <si>
    <t xml:space="preserve">Autre : [stand] </t>
  </si>
  <si>
    <t xml:space="preserve">AUTRE : DON DE MÉDICAMENT </t>
  </si>
  <si>
    <t xml:space="preserve">AUTRE : STAND CONGRES </t>
  </si>
  <si>
    <t xml:space="preserve">Dons de matériel </t>
  </si>
  <si>
    <t xml:space="preserve">Autre : Autre : [Autre] </t>
  </si>
  <si>
    <t xml:space="preserve">Autre : Autre : [Conseil communication] </t>
  </si>
  <si>
    <t xml:space="preserve">Autre : AUTRE : [CONTRAT DE PARTENARIAT - LOCATION DE STAND] </t>
  </si>
  <si>
    <t xml:space="preserve">Autre : Autre : [CONTRAT_DE_PRESTATIONS_DE_SERVICES] </t>
  </si>
  <si>
    <t>Autre : Autre : [Convention mécénat]</t>
  </si>
  <si>
    <t>Autre : Autre : [Expertise]</t>
  </si>
  <si>
    <t>Autre : AUTRE : [LOCATION DE STAND]</t>
  </si>
  <si>
    <t xml:space="preserve">Autre : AUTRE : [LOCATION ESPACE STAND] </t>
  </si>
  <si>
    <t>Autre : Autre : [Partenariat / Collaboration scientifique]</t>
  </si>
  <si>
    <t xml:space="preserve">Autre : AUTRE : [PARTENARIAT/STAND] </t>
  </si>
  <si>
    <t xml:space="preserve">Autre : Autre : [PARTENARIAT] </t>
  </si>
  <si>
    <t>Autre : Autre : [Recherche/Développement]</t>
  </si>
  <si>
    <t xml:space="preserve">Autre : Autre : [Stand] </t>
  </si>
  <si>
    <t xml:space="preserve">Autre : AUTRE : ASSISTANCE </t>
  </si>
  <si>
    <t xml:space="preserve">Autre : AUTRE : CONTRAT DE PRESTATIONS DE SERVICES </t>
  </si>
  <si>
    <t xml:space="preserve">Autre : Autre : Contrat de Sponsoring Evènement Commercial </t>
  </si>
  <si>
    <t xml:space="preserve">Autre : AUTRE : LOCATION DE STAND </t>
  </si>
  <si>
    <t xml:space="preserve">Autre : AUTRE : Partenariat </t>
  </si>
  <si>
    <t xml:space="preserve">Autre : Autre : site de référence </t>
  </si>
  <si>
    <t xml:space="preserve">Autre : Autre : Stand </t>
  </si>
  <si>
    <t xml:space="preserve">Autre : Autre :Contrat de location de stand </t>
  </si>
  <si>
    <t xml:space="preserve">Autre : AUTRE [LOCATION DE STAND] </t>
  </si>
  <si>
    <t xml:space="preserve">Autre : AUTRE [PRESTATIONS DE SERVICE] </t>
  </si>
  <si>
    <t xml:space="preserve">Autre : AUTRE: [CONTRAT DE PRESTATIONS DE SERVICES] </t>
  </si>
  <si>
    <t xml:space="preserve">Autre : AUTRE: [CONVENTION HOSPITALIERE] </t>
  </si>
  <si>
    <t xml:space="preserve">Autre : Consultant </t>
  </si>
  <si>
    <t xml:space="preserve">Autre : CONTRAT DE LOCATION DE STAND </t>
  </si>
  <si>
    <t xml:space="preserve">Autre : CONTRAT DE PRESTATION DE RECHERCHE </t>
  </si>
  <si>
    <t xml:space="preserve">Autre : CONVENTION DE PARTENARIAT </t>
  </si>
  <si>
    <t xml:space="preserve">Autre : Convention de recherche biomédicale. </t>
  </si>
  <si>
    <t xml:space="preserve">Autre : Convention pour la participation à un comité de surveillance et de suivi d’une recherche clinique </t>
  </si>
  <si>
    <t xml:space="preserve">Autre : CONVENTIONS DE RECHERCHE BIO MEDICALE </t>
  </si>
  <si>
    <t>Autre : ENGAGEMENT UNILATERAL</t>
  </si>
  <si>
    <t xml:space="preserve">Autre : LOCATION DE STAND </t>
  </si>
  <si>
    <t xml:space="preserve">Autre : Marketing et Parrainage </t>
  </si>
  <si>
    <t xml:space="preserve">Autre : PARTENARIAT MEDICAL </t>
  </si>
  <si>
    <t xml:space="preserve">Autre : PARTENARIAT RECHERCHE </t>
  </si>
  <si>
    <t xml:space="preserve">Autre : prestations de services </t>
  </si>
  <si>
    <t xml:space="preserve">Autre : PRESTATIONS DE SERVICES AVEC DES PERSONNES MORALES </t>
  </si>
  <si>
    <t xml:space="preserve">Autre : PUBLICITE STAND </t>
  </si>
  <si>
    <t xml:space="preserve">Autre : Recherche et Développement </t>
  </si>
  <si>
    <t xml:space="preserve">Autre : Recherche et Evaluation </t>
  </si>
  <si>
    <t xml:space="preserve">Autre : Recherche/Développement </t>
  </si>
  <si>
    <t xml:space="preserve">Autre : SUVENTIONS </t>
  </si>
  <si>
    <t xml:space="preserve">Autre : VISITE USINE </t>
  </si>
  <si>
    <t>Autres prestations de services</t>
  </si>
  <si>
    <t xml:space="preserve">Autres prestations de services </t>
  </si>
  <si>
    <t xml:space="preserve">Contrat / expertise autre que scientifique </t>
  </si>
  <si>
    <t xml:space="preserve">[Autre] : Participation Evenement Scientifique </t>
  </si>
  <si>
    <t xml:space="preserve">Acheminement </t>
  </si>
  <si>
    <t xml:space="preserve">Autre : [ Forfait journée étude ] </t>
  </si>
  <si>
    <t xml:space="preserve">Autre : [Notes de frais] </t>
  </si>
  <si>
    <t xml:space="preserve">Autre: Phone consult </t>
  </si>
  <si>
    <t xml:space="preserve">Autre[inscription congrès] </t>
  </si>
  <si>
    <t xml:space="preserve">DOCUMENTATION </t>
  </si>
  <si>
    <t xml:space="preserve">FRAIS DE RESTAURATION </t>
  </si>
  <si>
    <t xml:space="preserve">REPAS ET TRANSPORT </t>
  </si>
  <si>
    <t xml:space="preserve">Autre : [AUTRE] : [CONTRAT DE COLLABORATION] </t>
  </si>
  <si>
    <t xml:space="preserve">Autre : 3116001; site 101; </t>
  </si>
  <si>
    <t xml:space="preserve">Autre : Autre : [Hospitalité] </t>
  </si>
  <si>
    <t xml:space="preserve">Autre : AUTRE : CONVENTION D'HOSPITALITE </t>
  </si>
  <si>
    <t>Autre : Board</t>
  </si>
  <si>
    <t xml:space="preserve">Autre : Board </t>
  </si>
  <si>
    <t xml:space="preserve">Autre : Collaboration Scientifique - Conseil </t>
  </si>
  <si>
    <t xml:space="preserve">Autre : CONFÉRENCE PRESSE </t>
  </si>
  <si>
    <t xml:space="preserve">Autre : CONGRES/SYMPO </t>
  </si>
  <si>
    <t>Autre : CONGRES/SYMPOSIUM</t>
  </si>
  <si>
    <t xml:space="preserve">Autre : congrés/symposium </t>
  </si>
  <si>
    <t xml:space="preserve">Autre : congrès/symposium3 </t>
  </si>
  <si>
    <t xml:space="preserve">Autre : Conseil : Invitation Congrès </t>
  </si>
  <si>
    <t xml:space="preserve">Autre : Conseil : Orateur Board </t>
  </si>
  <si>
    <t xml:space="preserve">Autre : Conseil en R&amp;D </t>
  </si>
  <si>
    <t xml:space="preserve">Autre : CONSEIL ET COMMUNICATION MEDICO-SCIENTIFIQUE </t>
  </si>
  <si>
    <t xml:space="preserve">Autre : CONVENTION HOSPITALITE </t>
  </si>
  <si>
    <t xml:space="preserve">Autre : Convention unique Etablissement associé version septembre 2016 </t>
  </si>
  <si>
    <t xml:space="preserve">Autre : Crossborder </t>
  </si>
  <si>
    <t xml:space="preserve">Autre : Reunion Medicale </t>
  </si>
  <si>
    <t xml:space="preserve">FRAIS RELATIFS A LA RECHERCHE IMPLIQUANT LA PERSONNE HUMAINE </t>
  </si>
  <si>
    <t>Autre : AUTRE / STAND</t>
  </si>
  <si>
    <t xml:space="preserve">Autre : Autre : [ Location de stand ] </t>
  </si>
  <si>
    <t xml:space="preserve">Autre : Autre : [Contrat de conseilprestation] </t>
  </si>
  <si>
    <t xml:space="preserve">Autre : Autre : [Contrat de recherche] </t>
  </si>
  <si>
    <t xml:space="preserve">Autre : Autre : [Convention mécénat] </t>
  </si>
  <si>
    <t xml:space="preserve">Autre : AUTRE : [LOCATION DE STAND] </t>
  </si>
  <si>
    <t>Autre : AUTRE : [LOCATION ESPACE STAND]</t>
  </si>
  <si>
    <t xml:space="preserve">Autre : Autre : [Partenariat / Collaboration scientifique] </t>
  </si>
  <si>
    <t>Autre : Autre :Contrat de location de stand</t>
  </si>
  <si>
    <t>Autre : AUTRE [PRESTATIONS DE SERVICE]</t>
  </si>
  <si>
    <t>Autre : CONVENTION DE PARTENARIAT</t>
  </si>
  <si>
    <t xml:space="preserve">Autre : ENGAGEMENT UNILATERAL </t>
  </si>
  <si>
    <t xml:space="preserve">Autre : LOCATION STAND </t>
  </si>
  <si>
    <t xml:space="preserve">Autre : PRESTATION EVENEMENTIELLE (STAND, AUTRE) </t>
  </si>
  <si>
    <t xml:space="preserve">Autre : RECHERCHE BIOMEʄICALE </t>
  </si>
  <si>
    <t>Autre : Recherche et Evaluation</t>
  </si>
  <si>
    <t xml:space="preserve">Autre : Autre : [Convention de partenariat] </t>
  </si>
  <si>
    <t xml:space="preserve">Autre : AUTRE : [ETUDE DE MARCHE] </t>
  </si>
  <si>
    <t xml:space="preserve">Autre : Autre : [Partenariat scientifique] </t>
  </si>
  <si>
    <t xml:space="preserve">Autre : AUTRE : PRESTATION DE SERVICE POUR ROCHE </t>
  </si>
  <si>
    <t>Autre : PRESTATION SERVICE</t>
  </si>
  <si>
    <t xml:space="preserve">Autre : PUBLICITE </t>
  </si>
  <si>
    <t>Autre : AUTRE : [ETUDE CLINIQUE]</t>
  </si>
  <si>
    <t>Autre : subventions</t>
  </si>
  <si>
    <t xml:space="preserve">Achat / location d'espace publicitaire </t>
  </si>
  <si>
    <t>Autre : Autre : Partenariat</t>
  </si>
  <si>
    <t xml:space="preserve">Autre : Autre : Stand location </t>
  </si>
  <si>
    <t xml:space="preserve">Autre : Autre :Contrat de prestation de service </t>
  </si>
  <si>
    <t xml:space="preserve">Autre : CONTRAT DE PARTENARIAT </t>
  </si>
  <si>
    <t xml:space="preserve">Autre : CONVENTION DE PARTENRIAT </t>
  </si>
  <si>
    <t xml:space="preserve">Autre : soutien à la recherche biomédicale </t>
  </si>
  <si>
    <t xml:space="preserve">AUTRE (PRECISER) </t>
  </si>
  <si>
    <t xml:space="preserve">AUTRE (PRECISER):[LOCATION DE MATERIEL] </t>
  </si>
  <si>
    <t xml:space="preserve">AUTRE : [COUTS PAR CENTRE] </t>
  </si>
  <si>
    <t xml:space="preserve">AUTRE : PRÊT </t>
  </si>
  <si>
    <t xml:space="preserve">Autre : Supports formation </t>
  </si>
  <si>
    <t xml:space="preserve">Autre : surcoûts direction hospitalière </t>
  </si>
  <si>
    <t xml:space="preserve">AUTRE: [LIVRE A BUT PEDAGOGIQUE] </t>
  </si>
  <si>
    <t xml:space="preserve">AUTRE:[FRAIS FIXES CONVENTION] </t>
  </si>
  <si>
    <t xml:space="preserve">AUTRE:[SURCOUTS HOSPITALIERS] </t>
  </si>
  <si>
    <t xml:space="preserve">AUTRE:RECHERCHE </t>
  </si>
  <si>
    <t xml:space="preserve">DON / SUBVENTION </t>
  </si>
  <si>
    <t xml:space="preserve">DON DE MATERIEL POUR ETUDE CLINIQUE </t>
  </si>
  <si>
    <t xml:space="preserve">Echantillon récipient de cryoconservation Nalgene Mister Frosty </t>
  </si>
  <si>
    <t xml:space="preserve">MISE A DISPOSITION DE MATERIEL POUR RECHERCHE CLINIQUE </t>
  </si>
  <si>
    <t xml:space="preserve">MISE A DISPOSITION DE MATERIELS POUR RECHERCHES </t>
  </si>
  <si>
    <t xml:space="preserve">RECHERCHE - MISE A DISPOSITION DE MATERIEL </t>
  </si>
  <si>
    <t xml:space="preserve">SOUTIEN A L EDUCATION THERAPEUTIQUE </t>
  </si>
  <si>
    <t xml:space="preserve">Autre : [AUTRE: PRESTATION DE SERVICES] </t>
  </si>
  <si>
    <t xml:space="preserve">Autre : [RECHERCHE] </t>
  </si>
  <si>
    <t xml:space="preserve">Autre : Autre : </t>
  </si>
  <si>
    <t xml:space="preserve">Autre : Autre : [ Prestation ] </t>
  </si>
  <si>
    <t xml:space="preserve">Autre : AUTRE : [AVENANT ENQUETE] </t>
  </si>
  <si>
    <t>Autre : AUTRE : [CONTRAT DE PARTENARIAT]</t>
  </si>
  <si>
    <t xml:space="preserve">Autre : AUTRE : [CONVENTION PRESTATION DE SERVICE] </t>
  </si>
  <si>
    <t xml:space="preserve">Autre : AUTRE : [ENQUETE] </t>
  </si>
  <si>
    <t>Autre : AUTRE : [LOCATION ESPACE DE CONFERENCE]</t>
  </si>
  <si>
    <t xml:space="preserve">Autre : AUTRE : [LOCATION ESPACE DE CONFERENCE] </t>
  </si>
  <si>
    <t xml:space="preserve">Autre : AUTRE : [PRESTATION DE SERVICE] </t>
  </si>
  <si>
    <t>Autre : AUTRE : [PRESTATIONS DE SERVICES]</t>
  </si>
  <si>
    <t xml:space="preserve">Autre : Autre : [Recherche biomédicale] </t>
  </si>
  <si>
    <t>Autre : AUTRE : CONVENTION FINANCIERE DE RECHERCHE 14861A</t>
  </si>
  <si>
    <t xml:space="preserve">Autre : Autre : Dépôt Vente </t>
  </si>
  <si>
    <t xml:space="preserve">Autre : AUTRE : PRÊT DE MATERIEL </t>
  </si>
  <si>
    <t xml:space="preserve">Autre : AUTRE :RECHERCHE BIOMEDICALE </t>
  </si>
  <si>
    <t xml:space="preserve">Autre : Autre [Contrat de prestation de service étude clinique n°CH/12RPC095/00] </t>
  </si>
  <si>
    <t xml:space="preserve">Autre : Autre [Contrat de prestation de service First Addendum to Clinical Trial Agreement] </t>
  </si>
  <si>
    <t xml:space="preserve">Autre : Autre: [convention recherche clinique 3 hôpitaux : la Pitié, Georges Pompidou, henri Mondor Créteil ] </t>
  </si>
  <si>
    <t xml:space="preserve">Autre : AUTRE: [DONS] </t>
  </si>
  <si>
    <t xml:space="preserve">Autre : Autre: Convention Etablissement de Santé/Promoteur dans le cadre d'une recherche implqiuant la personne humaine </t>
  </si>
  <si>
    <t xml:space="preserve">Autre : Autre: Etude observationnelle </t>
  </si>
  <si>
    <t xml:space="preserve">Autre : AUTRE: PROJET DE RECHERCHE CLINIQUE : ADSORPTION EXTRACORPORELLE DE SFLT1 POUR PERMETTRE LA NAISSANCE AU DELA DE 26 SEMAINE D'AMENORRHEE DES FŒTUS EXPOSES IN UTERO A UNE PREECLAMPSIE SEVERE ET PRECOCE. </t>
  </si>
  <si>
    <t xml:space="preserve">Autre : AUTRE: RECHERCHE </t>
  </si>
  <si>
    <t xml:space="preserve">Autre : AUTRE:[ETUDE CLINIQUE] </t>
  </si>
  <si>
    <t xml:space="preserve">Autre : AUTRE:[Frais fixes, surcoûts et facturation des prestations d'investigation (investigateur : Pr Labetoulle)] </t>
  </si>
  <si>
    <t xml:space="preserve">Autre : AUTRE:[FRAIS SUPPLEMENTAIRES SUITE A L'OUVERTURE DE 2 NOUVEAUX CENTRES] </t>
  </si>
  <si>
    <t xml:space="preserve">Autre : AUTRE:[GRILLE DES SURCOUTS ET DETERMINATION HONORAIRES POUR INCLUSIONS DES PATIENTS] </t>
  </si>
  <si>
    <t xml:space="preserve">Autre : AUTRE:[INCLUSION DE PATIENTS ET VISITES DE SUIVI] </t>
  </si>
  <si>
    <t xml:space="preserve">Autre : AUTRE:[SURCOUTS] </t>
  </si>
  <si>
    <t xml:space="preserve">Autre : Avenant à la convention de recherche </t>
  </si>
  <si>
    <t xml:space="preserve">Autre : Avenant CONV ref. MANUEL_17318; site #041 Dr Kiladjian </t>
  </si>
  <si>
    <t xml:space="preserve">Autre : Collaboration en matière de Recherche </t>
  </si>
  <si>
    <t xml:space="preserve">Autre : CONSEIL / PARTENARIAT SCIENTIFIQUE </t>
  </si>
  <si>
    <t xml:space="preserve">Autre : CONTRAT DE RECHERCHE </t>
  </si>
  <si>
    <t xml:space="preserve">Autre : Contrat relatif au protocole de recherche </t>
  </si>
  <si>
    <t xml:space="preserve">Autre : CONVENTION D'ACHAT : EVALUATION </t>
  </si>
  <si>
    <t xml:space="preserve">Autre : Convention de contibution financière pour une recherche non interventionnelle </t>
  </si>
  <si>
    <t xml:space="preserve">Autre : CONVENTION DE PRATIQUES CHIRURGICALES ET DE CENTRE D EDUCATION </t>
  </si>
  <si>
    <t xml:space="preserve">Autre : Convention de recherche biomédicale/Annexe: roles et responsabilité des différentes parties impliquées </t>
  </si>
  <si>
    <t xml:space="preserve">Autre : CONVENTION FINANCIERE DE RECHERCHE 14861B </t>
  </si>
  <si>
    <t xml:space="preserve">Autre : ESSAI CLINIQUE </t>
  </si>
  <si>
    <t xml:space="preserve">Autre : Etude clinique </t>
  </si>
  <si>
    <t xml:space="preserve">Autre : Etude clinique (Registre) </t>
  </si>
  <si>
    <t xml:space="preserve">Autre : étude non interventionnelle </t>
  </si>
  <si>
    <t xml:space="preserve">Autre : Mise à disposition echographe </t>
  </si>
  <si>
    <t xml:space="preserve">Autre : PRESTATIONS DE SERVICES PRESTATAIRE DE SERVICE DANS LE SECTEUR PHARMACEUTIQUE </t>
  </si>
  <si>
    <t xml:space="preserve">Autre : RECHERCHE </t>
  </si>
  <si>
    <t xml:space="preserve">Autre : Recherche - Dr. Bahi </t>
  </si>
  <si>
    <t xml:space="preserve">Autre : Recherche - Dr. Bourgeois </t>
  </si>
  <si>
    <t xml:space="preserve">Autre : Recherche - Dr. Nabbout </t>
  </si>
  <si>
    <t xml:space="preserve">Autre : RECHERCHE - ETUDE SALT-II </t>
  </si>
  <si>
    <t>Autre : RECHERCHE BIOMEDICALE</t>
  </si>
  <si>
    <t xml:space="preserve">Autre : RECHERCHE BIOMEDICALE - 11001 </t>
  </si>
  <si>
    <t>Autre : Recherche biomédicale - Avenant n° 1</t>
  </si>
  <si>
    <t xml:space="preserve">Autre : Recherche biomédicale - Avenant n° 2 </t>
  </si>
  <si>
    <t xml:space="preserve">Autre : Recherche biomédicale - convention prêt de matériel </t>
  </si>
  <si>
    <t xml:space="preserve">Autre : Recherche CH/13HAP083/00 </t>
  </si>
  <si>
    <t xml:space="preserve">Autre : RECHERCHE CLINIQUE POUR LE COMPTE DE PFIZER INC </t>
  </si>
  <si>
    <t xml:space="preserve">Autre : recherche impliquant la personne humaine - surcoûts hospitaliers (étude LUM001-304) </t>
  </si>
  <si>
    <t xml:space="preserve">Autre : Recherche impliquant la personne humaine (Etude PA101-SM-02) </t>
  </si>
  <si>
    <t xml:space="preserve">Autre : Recherche impliquant la personne humaine (étude UX023-CL303) </t>
  </si>
  <si>
    <t xml:space="preserve">Autre : Recherche impliquant la personne humaine (étude UX023-CL304) </t>
  </si>
  <si>
    <t>Autre : Recherche impliquant la personne humaine (graspanc 2013-03)</t>
  </si>
  <si>
    <t xml:space="preserve">Autre : Recherche impliquant la personne humaine (graspanc 2013-03) </t>
  </si>
  <si>
    <t xml:space="preserve">Autre : recherche impliquant la personne humaine (prestations de l'investigateur) - étude LUM304 </t>
  </si>
  <si>
    <t xml:space="preserve">Autre : recherche medicale </t>
  </si>
  <si>
    <t xml:space="preserve">Autre : RECHERCHE-ETUDE FUJI </t>
  </si>
  <si>
    <t xml:space="preserve">Autre : Research agreement </t>
  </si>
  <si>
    <t xml:space="preserve">Autre : SUBVENTION </t>
  </si>
  <si>
    <t xml:space="preserve">Autre : surcout Loi Huriet </t>
  </si>
  <si>
    <t xml:space="preserve">Autre : SURCOUTS HOSPITALIERS </t>
  </si>
  <si>
    <t xml:space="preserve">Autre : Surcoûts Recherche Biomédicale </t>
  </si>
  <si>
    <t xml:space="preserve">Autre : ACHAT / LOCATION DE STAND </t>
  </si>
  <si>
    <t xml:space="preserve">Autre : ACHAT/LOCATION DE STAND </t>
  </si>
  <si>
    <t xml:space="preserve">Autre : Contrat de prestations de service </t>
  </si>
  <si>
    <t xml:space="preserve">Autre : CONVENTION RECHERCHE </t>
  </si>
  <si>
    <t xml:space="preserve">AUTRES : REMBOURSEMENT DE FRAIS </t>
  </si>
  <si>
    <t xml:space="preserve">Autre : [ETUDE DE MARCHE] </t>
  </si>
  <si>
    <t xml:space="preserve">Autre : Autre : [Convention de consultant] </t>
  </si>
  <si>
    <t xml:space="preserve">Autre : conseil et interview </t>
  </si>
  <si>
    <t xml:space="preserve">Autre : CONSEIL SCIENTIFIQUE - BAYER USA </t>
  </si>
  <si>
    <t>Autre : Convention d'Hospitalité</t>
  </si>
  <si>
    <t xml:space="preserve">Autre : HONORAIRES </t>
  </si>
  <si>
    <t xml:space="preserve">Autre : ORATEUR SYMPOSIUM ARIAD SFH </t>
  </si>
  <si>
    <t>Autre : PARTICIPATION A UNE REUNION SCIENTIFIQUE</t>
  </si>
  <si>
    <t>Autre : RECHERCHE-ETUDE FUJI</t>
  </si>
  <si>
    <t xml:space="preserve">Autre : REFLEXION SCIENTIFIQUE AUTOUR DE LA PRISE EN CHARGE DU CANCER DU REIN </t>
  </si>
  <si>
    <t>Contrat / expertise autre que scientifique</t>
  </si>
  <si>
    <t xml:space="preserve">PAUSE CAFE </t>
  </si>
  <si>
    <t xml:space="preserve">PAUSES </t>
  </si>
  <si>
    <t xml:space="preserve">Autre : 11EMES BIENNALES MONEGASQUES </t>
  </si>
  <si>
    <t xml:space="preserve">Autre : AUTRE - PRECISER EN COLONNE AK </t>
  </si>
  <si>
    <t xml:space="preserve">Autre : Autre : [ CONVENTION_D_HOSPITALITÉ ] </t>
  </si>
  <si>
    <t xml:space="preserve">Autre : Autre : [ CONVENTION_DE_BOARD ] </t>
  </si>
  <si>
    <t xml:space="preserve">Autre : autre : Interview </t>
  </si>
  <si>
    <t xml:space="preserve">Autre : Conseil : Intervention réunion scientifique </t>
  </si>
  <si>
    <t xml:space="preserve">Autre : Conseil : Orateur RP </t>
  </si>
  <si>
    <t xml:space="preserve">Autre : CONTRAT D'EXPERT SCIENTIFIQUE </t>
  </si>
  <si>
    <t xml:space="preserve">Autre : INTERVIEW TELEPHONIQUE </t>
  </si>
  <si>
    <t>Autre : Participation à une étude de marché</t>
  </si>
  <si>
    <t xml:space="preserve">Autre:[REMUNERATION] </t>
  </si>
  <si>
    <t xml:space="preserve">Inscription à un congrès </t>
  </si>
  <si>
    <t xml:space="preserve">Autre : Autre : [Prestation de service (société de conseil)] </t>
  </si>
  <si>
    <t xml:space="preserve">Autre : Autre : Prestations audiovisuelles </t>
  </si>
  <si>
    <t>Autre : AUTRE [CONVENTION DE PARTENARIAT]</t>
  </si>
  <si>
    <t xml:space="preserve">Autre : Prestation de service (société de conseil) </t>
  </si>
  <si>
    <t xml:space="preserve">Presse et média </t>
  </si>
  <si>
    <t xml:space="preserve">REPAS </t>
  </si>
  <si>
    <t xml:space="preserve">TRANSPORT </t>
  </si>
  <si>
    <t xml:space="preserve">HÉBERGEMENT </t>
  </si>
  <si>
    <t xml:space="preserve">Personnes morales assurant la formation initiale ou continue des professionnels de santé </t>
  </si>
  <si>
    <t xml:space="preserve">AUTRE :REMUNERATION </t>
  </si>
  <si>
    <t xml:space="preserve">01/01/2013 - </t>
  </si>
  <si>
    <t xml:space="preserve">Edition </t>
  </si>
  <si>
    <t xml:space="preserve">01/01/2013 - 30/06/2013 </t>
  </si>
  <si>
    <t xml:space="preserve">07/01/2013 - </t>
  </si>
  <si>
    <t xml:space="preserve">Autre : AUTRE : [MANIFESTATION] </t>
  </si>
  <si>
    <t xml:space="preserve">10/01/2013 - </t>
  </si>
  <si>
    <t xml:space="preserve">17/01/2013 - </t>
  </si>
  <si>
    <t xml:space="preserve">22/01/2013 - </t>
  </si>
  <si>
    <t xml:space="preserve">29/01/2013 - </t>
  </si>
  <si>
    <t xml:space="preserve">30/01/2013 - </t>
  </si>
  <si>
    <t xml:space="preserve">Académies, Fondation, sociétés savantes, organismes de conseils </t>
  </si>
  <si>
    <t xml:space="preserve">31/01/2013 - 11/02/2013 </t>
  </si>
  <si>
    <t xml:space="preserve">Autre : CONVENTION D'ACHAT : MARKETING / PUBLICITE / MEDIA </t>
  </si>
  <si>
    <t xml:space="preserve">31/01/2013 - </t>
  </si>
  <si>
    <t>Autre : AUTRE : [MANIFESTATION]</t>
  </si>
  <si>
    <t xml:space="preserve">05/02/2013 - </t>
  </si>
  <si>
    <t xml:space="preserve">07/02/2013 - </t>
  </si>
  <si>
    <t xml:space="preserve">11/02/2013 - </t>
  </si>
  <si>
    <t xml:space="preserve">12/02/2013 - </t>
  </si>
  <si>
    <t xml:space="preserve">13/02/2013 - </t>
  </si>
  <si>
    <t xml:space="preserve">19/02/2013 - </t>
  </si>
  <si>
    <t xml:space="preserve">20/02/2013 - </t>
  </si>
  <si>
    <t xml:space="preserve">21/02/2013 - </t>
  </si>
  <si>
    <t xml:space="preserve">25/02/2013 - </t>
  </si>
  <si>
    <t xml:space="preserve">28/02/2013 - </t>
  </si>
  <si>
    <t xml:space="preserve">01/03/2013 - </t>
  </si>
  <si>
    <t xml:space="preserve">04/03/2013 - </t>
  </si>
  <si>
    <t xml:space="preserve">05/03/2013 - </t>
  </si>
  <si>
    <t xml:space="preserve">07/03/2013 - </t>
  </si>
  <si>
    <t xml:space="preserve">12/03/2013 - </t>
  </si>
  <si>
    <t xml:space="preserve">14/03/2013 - </t>
  </si>
  <si>
    <t xml:space="preserve">19/03/2013 - </t>
  </si>
  <si>
    <t xml:space="preserve">20/03/2013 - </t>
  </si>
  <si>
    <t xml:space="preserve">21/03/2013 - </t>
  </si>
  <si>
    <t xml:space="preserve">28/03/2013 - </t>
  </si>
  <si>
    <t xml:space="preserve">29/03/2013 - </t>
  </si>
  <si>
    <t xml:space="preserve">02/04/2013 - </t>
  </si>
  <si>
    <t xml:space="preserve">03/04/2013 - </t>
  </si>
  <si>
    <t xml:space="preserve">04/04/2013 - </t>
  </si>
  <si>
    <t xml:space="preserve">08/04/2013 - </t>
  </si>
  <si>
    <t>Edition</t>
  </si>
  <si>
    <t xml:space="preserve">09/04/2013 - </t>
  </si>
  <si>
    <t xml:space="preserve">10/04/2013 - </t>
  </si>
  <si>
    <t xml:space="preserve">11/04/2013 - </t>
  </si>
  <si>
    <t xml:space="preserve">15/04/2013 - </t>
  </si>
  <si>
    <t xml:space="preserve">16/04/2013 - </t>
  </si>
  <si>
    <t xml:space="preserve">17/04/2013 - </t>
  </si>
  <si>
    <t xml:space="preserve">18/04/2013 - </t>
  </si>
  <si>
    <t xml:space="preserve">22/04/2013 - </t>
  </si>
  <si>
    <t xml:space="preserve">23/04/2013 - </t>
  </si>
  <si>
    <t xml:space="preserve">25/04/2013 - </t>
  </si>
  <si>
    <t xml:space="preserve">14/05/2013 - </t>
  </si>
  <si>
    <t xml:space="preserve">15/05/2013 - </t>
  </si>
  <si>
    <t xml:space="preserve">16/05/2013 - </t>
  </si>
  <si>
    <t xml:space="preserve">27/05/2013 - </t>
  </si>
  <si>
    <t xml:space="preserve">28/05/2013 - </t>
  </si>
  <si>
    <t xml:space="preserve">29/05/2013 - </t>
  </si>
  <si>
    <t xml:space="preserve">30/05/2013 - </t>
  </si>
  <si>
    <t xml:space="preserve">31/05/2013 - </t>
  </si>
  <si>
    <t xml:space="preserve">Autre : Conseil </t>
  </si>
  <si>
    <t xml:space="preserve">04/06/2013 - </t>
  </si>
  <si>
    <t xml:space="preserve">05/06/2013 - </t>
  </si>
  <si>
    <t xml:space="preserve">06/06/2013 - </t>
  </si>
  <si>
    <t xml:space="preserve">07/06/2013 - </t>
  </si>
  <si>
    <t xml:space="preserve">11/06/2013 - </t>
  </si>
  <si>
    <t xml:space="preserve">13/06/2013 - </t>
  </si>
  <si>
    <t xml:space="preserve">18/06/2013 - </t>
  </si>
  <si>
    <t xml:space="preserve">19/06/2013 - </t>
  </si>
  <si>
    <t xml:space="preserve">20/06/2013 - </t>
  </si>
  <si>
    <t xml:space="preserve">24/06/2013 - </t>
  </si>
  <si>
    <t xml:space="preserve">25/06/2013 - </t>
  </si>
  <si>
    <t xml:space="preserve">26/06/2013 - </t>
  </si>
  <si>
    <t xml:space="preserve">27/06/2013 - </t>
  </si>
  <si>
    <t xml:space="preserve">01/07/2013 - 31/12/2013 </t>
  </si>
  <si>
    <t xml:space="preserve">02/07/2013 - </t>
  </si>
  <si>
    <t xml:space="preserve">04/07/2013 - </t>
  </si>
  <si>
    <t xml:space="preserve">15/07/2013 - </t>
  </si>
  <si>
    <t xml:space="preserve">08/07/2013 - </t>
  </si>
  <si>
    <t xml:space="preserve">09/07/2013 - </t>
  </si>
  <si>
    <t xml:space="preserve">10/07/2013 - </t>
  </si>
  <si>
    <t xml:space="preserve">11/07/2013 - </t>
  </si>
  <si>
    <t xml:space="preserve">15/07/2013 - 05/12/2013 </t>
  </si>
  <si>
    <t xml:space="preserve">17/07/2013 - </t>
  </si>
  <si>
    <t xml:space="preserve">18/07/2013 - </t>
  </si>
  <si>
    <t xml:space="preserve">02/09/2013 - 02/09/2013 </t>
  </si>
  <si>
    <t xml:space="preserve">25/07/2013 - </t>
  </si>
  <si>
    <t xml:space="preserve">01/08/2013 - </t>
  </si>
  <si>
    <t xml:space="preserve">27/08/2013 - </t>
  </si>
  <si>
    <t xml:space="preserve">30/08/2013 - </t>
  </si>
  <si>
    <t xml:space="preserve">02/09/2013 - 31/12/2013 </t>
  </si>
  <si>
    <t xml:space="preserve">16/09/2013 - </t>
  </si>
  <si>
    <t xml:space="preserve">19/09/2013 - </t>
  </si>
  <si>
    <t xml:space="preserve">Autre : AUTRE : [PRESTATIONS DE SERVICES] </t>
  </si>
  <si>
    <t xml:space="preserve">25/09/2013 - 25/09/2013 </t>
  </si>
  <si>
    <t xml:space="preserve">30/09/2013 - </t>
  </si>
  <si>
    <t xml:space="preserve">06/11/2013 - 08/11/2013 </t>
  </si>
  <si>
    <t xml:space="preserve">Autre : EDITION / INSERTION </t>
  </si>
  <si>
    <t xml:space="preserve">03/10/2013 - </t>
  </si>
  <si>
    <t xml:space="preserve">04/10/2013 - </t>
  </si>
  <si>
    <t xml:space="preserve">07/10/2013 - </t>
  </si>
  <si>
    <t xml:space="preserve">10/10/2013 - </t>
  </si>
  <si>
    <t xml:space="preserve">15/10/2013 - </t>
  </si>
  <si>
    <t xml:space="preserve">16/10/2013 - </t>
  </si>
  <si>
    <t xml:space="preserve">17/10/2013 - </t>
  </si>
  <si>
    <t xml:space="preserve">31/10/2013 - </t>
  </si>
  <si>
    <t xml:space="preserve">01/11/2013 - </t>
  </si>
  <si>
    <t xml:space="preserve">04/11/2013 - </t>
  </si>
  <si>
    <t xml:space="preserve">06/11/2013 - </t>
  </si>
  <si>
    <t xml:space="preserve">13/11/2013 - </t>
  </si>
  <si>
    <t xml:space="preserve">Etablissement de santé </t>
  </si>
  <si>
    <t xml:space="preserve">08/11/2013 - 18/11/2013 </t>
  </si>
  <si>
    <t xml:space="preserve">Autre : MARKETING </t>
  </si>
  <si>
    <t xml:space="preserve">01/01/2014 - 31/12/2014 </t>
  </si>
  <si>
    <t xml:space="preserve">21/11/2013 - </t>
  </si>
  <si>
    <t xml:space="preserve">25/11/2013 - </t>
  </si>
  <si>
    <t xml:space="preserve">27/11/2013 - </t>
  </si>
  <si>
    <t xml:space="preserve">29/11/2013 - </t>
  </si>
  <si>
    <t xml:space="preserve">Autre : Convention avec PDS ou prestataire intervenant dans domaine santé </t>
  </si>
  <si>
    <t xml:space="preserve">01/12/2013 - </t>
  </si>
  <si>
    <t xml:space="preserve">06/12/2013 - 30/11/2014 </t>
  </si>
  <si>
    <t xml:space="preserve">12/12/2013 - </t>
  </si>
  <si>
    <t xml:space="preserve">13/12/2013 - </t>
  </si>
  <si>
    <t xml:space="preserve">13/12/2013 - 30/11/2014 </t>
  </si>
  <si>
    <t xml:space="preserve">01/04/2014 - </t>
  </si>
  <si>
    <t xml:space="preserve">Autre : Publicité </t>
  </si>
  <si>
    <t xml:space="preserve">19/12/2013 - </t>
  </si>
  <si>
    <t xml:space="preserve">17/09/2013 - 31/10/2013 </t>
  </si>
  <si>
    <t xml:space="preserve">01/01/2014 - </t>
  </si>
  <si>
    <t xml:space="preserve">02/01/2014 - 31/03/2014 </t>
  </si>
  <si>
    <t xml:space="preserve">09/01/2014 - 09/01/2014 </t>
  </si>
  <si>
    <t xml:space="preserve">09/01/2014 - </t>
  </si>
  <si>
    <t>Autre : PUBLICITE</t>
  </si>
  <si>
    <t xml:space="preserve">22/01/2014 - </t>
  </si>
  <si>
    <t xml:space="preserve">06/02/2014 - </t>
  </si>
  <si>
    <t xml:space="preserve">07/02/2014 - 07/02/2015 </t>
  </si>
  <si>
    <t xml:space="preserve">Autre : ABONNEMENT PRESSE PROFESSIONNELLE </t>
  </si>
  <si>
    <t xml:space="preserve">12/02/2014 - </t>
  </si>
  <si>
    <t xml:space="preserve">17/02/2014 - </t>
  </si>
  <si>
    <t xml:space="preserve">19/02/2014 - 19/02/2014 </t>
  </si>
  <si>
    <t xml:space="preserve">01/03/2014 - 28/02/2014 </t>
  </si>
  <si>
    <t xml:space="preserve">28/02/2014 - 28/02/2014 </t>
  </si>
  <si>
    <t xml:space="preserve">28/02/2014 - 31/03/2014 </t>
  </si>
  <si>
    <t xml:space="preserve">04/03/2014 - 04/03/2014 </t>
  </si>
  <si>
    <t xml:space="preserve">23/03/2014 - 31/03/2014 </t>
  </si>
  <si>
    <t xml:space="preserve">Autre : AUTRE : PRESTATION DE SERVICE </t>
  </si>
  <si>
    <t xml:space="preserve">10/04/2013 - 17/04/2014 </t>
  </si>
  <si>
    <t xml:space="preserve">Autre : AUTRE: INSERTION DANS JOURNAL QUOTIDIEN DU MEDECIN NUMERO SPECIAL NEPHROLOGUES </t>
  </si>
  <si>
    <t>Autre : EDITION DE JOURNAUX ORGANISATION ET MEDIATISATION DE TABLES RONDES INTER PROFESSIONNELLES</t>
  </si>
  <si>
    <t xml:space="preserve">01/04/2014 - 30/06/2014 </t>
  </si>
  <si>
    <t xml:space="preserve">04/04/2014 - 04/04/2014 </t>
  </si>
  <si>
    <t xml:space="preserve">17/04/2014 - 17/04/2014 </t>
  </si>
  <si>
    <t xml:space="preserve">30/04/2014 - </t>
  </si>
  <si>
    <t xml:space="preserve">01/05/2014 - 31/05/2015 </t>
  </si>
  <si>
    <t xml:space="preserve">Autre : Autre : [Presse Scientifique] </t>
  </si>
  <si>
    <t xml:space="preserve">05/05/2014 - </t>
  </si>
  <si>
    <t xml:space="preserve">15/05/2014 - 31/05/2014 </t>
  </si>
  <si>
    <t xml:space="preserve">Autre : AUTRE [CONTRAT DE PRESTATION DE SERVICE] </t>
  </si>
  <si>
    <t xml:space="preserve">14/05/2014 - </t>
  </si>
  <si>
    <t xml:space="preserve">26/05/2014 - </t>
  </si>
  <si>
    <t xml:space="preserve">01/07/2014 - </t>
  </si>
  <si>
    <t xml:space="preserve">Autre : AUTRE: E-MAILING MG </t>
  </si>
  <si>
    <t xml:space="preserve">01/07/2014 - 31/12/2014 </t>
  </si>
  <si>
    <t xml:space="preserve">Autre : Achats d'espaces publicitaires </t>
  </si>
  <si>
    <t xml:space="preserve">04/07/2014 - </t>
  </si>
  <si>
    <t xml:space="preserve">Autre : AUTRE : [ABONNEMENT] </t>
  </si>
  <si>
    <t>Autre : AUTRE : [ABONNEMENT]</t>
  </si>
  <si>
    <t xml:space="preserve">22/07/2014 - 13/11/2014 </t>
  </si>
  <si>
    <t xml:space="preserve">15/10/2014 - 31/12/2015 </t>
  </si>
  <si>
    <t xml:space="preserve">25/07/2014 - </t>
  </si>
  <si>
    <t xml:space="preserve">18/12/2014 - </t>
  </si>
  <si>
    <t xml:space="preserve">Autre : Autres </t>
  </si>
  <si>
    <t xml:space="preserve">31/07/2014 - </t>
  </si>
  <si>
    <t xml:space="preserve">12/08/2014 - </t>
  </si>
  <si>
    <t xml:space="preserve">01/09/2014 - 01/09/2014 </t>
  </si>
  <si>
    <t xml:space="preserve">11/09/2014 - </t>
  </si>
  <si>
    <t xml:space="preserve">01/10/2014 - 01/03/2015 </t>
  </si>
  <si>
    <t xml:space="preserve">15/09/2014 - </t>
  </si>
  <si>
    <t xml:space="preserve">01/10/2014 - 30/09/2015 </t>
  </si>
  <si>
    <t xml:space="preserve">23/09/2014 - </t>
  </si>
  <si>
    <t xml:space="preserve">30/09/2014 - </t>
  </si>
  <si>
    <t xml:space="preserve">07/10/2014 - </t>
  </si>
  <si>
    <t xml:space="preserve">16/10/2014 - </t>
  </si>
  <si>
    <t xml:space="preserve">27/11/2014 - </t>
  </si>
  <si>
    <t xml:space="preserve">01/12/2014 - </t>
  </si>
  <si>
    <t xml:space="preserve">23/10/2014 - </t>
  </si>
  <si>
    <t xml:space="preserve">13/11/2014 - </t>
  </si>
  <si>
    <t xml:space="preserve">01/11/2014 - </t>
  </si>
  <si>
    <t xml:space="preserve">28/10/2014 - </t>
  </si>
  <si>
    <t xml:space="preserve">29/10/2014 - </t>
  </si>
  <si>
    <t xml:space="preserve">03/11/2014 - </t>
  </si>
  <si>
    <t xml:space="preserve">04/11/2014 - </t>
  </si>
  <si>
    <t xml:space="preserve">06/11/2014 - </t>
  </si>
  <si>
    <t xml:space="preserve">12/09/2014 - 31/10/2014 </t>
  </si>
  <si>
    <t xml:space="preserve">17/11/2014 - </t>
  </si>
  <si>
    <t xml:space="preserve">21/11/2014 - 02/12/2014 </t>
  </si>
  <si>
    <t xml:space="preserve">21/11/2014 - </t>
  </si>
  <si>
    <t xml:space="preserve">23/11/2014 - </t>
  </si>
  <si>
    <t xml:space="preserve">24/11/2014 - </t>
  </si>
  <si>
    <t xml:space="preserve">27/11/2014 - 27/11/2014 </t>
  </si>
  <si>
    <t xml:space="preserve">28/11/2014 - </t>
  </si>
  <si>
    <t xml:space="preserve">30/11/2014 - </t>
  </si>
  <si>
    <t xml:space="preserve">Autre : Publicite </t>
  </si>
  <si>
    <t xml:space="preserve">Association professionnel de santé </t>
  </si>
  <si>
    <t xml:space="preserve">02/12/2014 - </t>
  </si>
  <si>
    <t xml:space="preserve">04/12/2014 - </t>
  </si>
  <si>
    <t xml:space="preserve">20/12/2014 - </t>
  </si>
  <si>
    <t xml:space="preserve">19/12/2014 - </t>
  </si>
  <si>
    <t xml:space="preserve">24/12/2014 - </t>
  </si>
  <si>
    <t xml:space="preserve">01/01/2015 - </t>
  </si>
  <si>
    <t xml:space="preserve">01/07/2015 - 31/12/2015 </t>
  </si>
  <si>
    <t xml:space="preserve">Autre : achat d'espace publicitaire01/ </t>
  </si>
  <si>
    <t xml:space="preserve">02/01/2015 - 30/06/2015 </t>
  </si>
  <si>
    <t xml:space="preserve">02/01/2015 - 31/12/2015 </t>
  </si>
  <si>
    <t xml:space="preserve">21/01/2015 - 09/06/2015 </t>
  </si>
  <si>
    <t xml:space="preserve">28/01/2015 - 28/01/2015 </t>
  </si>
  <si>
    <t xml:space="preserve">29/01/2015 - 29/01/2015 </t>
  </si>
  <si>
    <t xml:space="preserve">01/02/2015 - </t>
  </si>
  <si>
    <t xml:space="preserve">Autre : CONVENTION DE PARRAINAGE </t>
  </si>
  <si>
    <t xml:space="preserve">10/02/2015 - </t>
  </si>
  <si>
    <t xml:space="preserve">16/04/2015 - 16/04/2016 </t>
  </si>
  <si>
    <t xml:space="preserve">Autre : AUTRE: INSERTION PLEINE PAGE REVUE </t>
  </si>
  <si>
    <t xml:space="preserve">23/04/2015 - </t>
  </si>
  <si>
    <t xml:space="preserve">31/03/2015 - </t>
  </si>
  <si>
    <t xml:space="preserve">Autre : AUTRE : MANIFESTATION </t>
  </si>
  <si>
    <t xml:space="preserve">18/03/2015 - </t>
  </si>
  <si>
    <t xml:space="preserve">Autre : ABONNEMENT </t>
  </si>
  <si>
    <t xml:space="preserve">20/03/2015 - </t>
  </si>
  <si>
    <t xml:space="preserve">24/03/2015 - </t>
  </si>
  <si>
    <t>Autre : ABONNEMENT</t>
  </si>
  <si>
    <t xml:space="preserve">28/03/2015 - 28/03/2015 </t>
  </si>
  <si>
    <t xml:space="preserve">26/03/2015 - </t>
  </si>
  <si>
    <t xml:space="preserve">13/03/2015 - </t>
  </si>
  <si>
    <t xml:space="preserve">01/04/2015 - 30/06/2015 </t>
  </si>
  <si>
    <t xml:space="preserve">03/04/2015 - </t>
  </si>
  <si>
    <t xml:space="preserve">05/04/2015 - </t>
  </si>
  <si>
    <t xml:space="preserve">07/04/2015 - </t>
  </si>
  <si>
    <t xml:space="preserve">14/04/2015 - 31/12/2016 </t>
  </si>
  <si>
    <t xml:space="preserve">21/04/2015 - </t>
  </si>
  <si>
    <t xml:space="preserve">29/10/2015 - </t>
  </si>
  <si>
    <t xml:space="preserve">10/12/2015 - </t>
  </si>
  <si>
    <t xml:space="preserve">16/11/2015 - </t>
  </si>
  <si>
    <t xml:space="preserve">09/11/2015 - </t>
  </si>
  <si>
    <t xml:space="preserve">24/04/2015 - </t>
  </si>
  <si>
    <t xml:space="preserve">30/04/2015 - 30/04/2015 </t>
  </si>
  <si>
    <t xml:space="preserve">30/04/2015 - </t>
  </si>
  <si>
    <t xml:space="preserve">30/04/2015 - 02/06/2015 </t>
  </si>
  <si>
    <t xml:space="preserve">01/05/2015 - 01/05/2015 </t>
  </si>
  <si>
    <t xml:space="preserve">04/05/2015 - </t>
  </si>
  <si>
    <t xml:space="preserve">05/05/2015 - 05/05/2015 </t>
  </si>
  <si>
    <t xml:space="preserve">03/06/2015 - 31/12/2015 </t>
  </si>
  <si>
    <t xml:space="preserve">06/05/2015 - </t>
  </si>
  <si>
    <t xml:space="preserve">13/05/2015 - 13/05/2015 </t>
  </si>
  <si>
    <t xml:space="preserve">18/05/2015 - </t>
  </si>
  <si>
    <t xml:space="preserve">20/05/2015 - </t>
  </si>
  <si>
    <t xml:space="preserve">22/05/2015 - </t>
  </si>
  <si>
    <t xml:space="preserve">Autre : AUTRE [PRESTATION SERVICE] </t>
  </si>
  <si>
    <t xml:space="preserve">29/06/2015 - 29/06/2015 </t>
  </si>
  <si>
    <t xml:space="preserve">26/05/2015 - </t>
  </si>
  <si>
    <t xml:space="preserve">01/03/2015 - 31/12/2015 </t>
  </si>
  <si>
    <t xml:space="preserve">01/02/2015 - 31/12/2015 </t>
  </si>
  <si>
    <t xml:space="preserve">05/06/2015 - </t>
  </si>
  <si>
    <t xml:space="preserve">30/09/2015 - </t>
  </si>
  <si>
    <t xml:space="preserve">16/06/2015 - </t>
  </si>
  <si>
    <t xml:space="preserve">23/06/2015 - </t>
  </si>
  <si>
    <t xml:space="preserve">24/06/2015 - </t>
  </si>
  <si>
    <t xml:space="preserve">03/07/2015 - </t>
  </si>
  <si>
    <t xml:space="preserve">06/07/2015 - </t>
  </si>
  <si>
    <t xml:space="preserve">07/07/2015 - </t>
  </si>
  <si>
    <t xml:space="preserve">Formation </t>
  </si>
  <si>
    <t xml:space="preserve">01/06/2015 - 01/06/2016 </t>
  </si>
  <si>
    <t xml:space="preserve">Autre : AUTRE : COMMUNICATION </t>
  </si>
  <si>
    <t xml:space="preserve">17/07/2015 - </t>
  </si>
  <si>
    <t xml:space="preserve">21/07/2015 - </t>
  </si>
  <si>
    <t xml:space="preserve">23/07/2015 - </t>
  </si>
  <si>
    <t xml:space="preserve">01/09/2015 - </t>
  </si>
  <si>
    <t xml:space="preserve">02/09/2015 - </t>
  </si>
  <si>
    <t xml:space="preserve">07/09/2015 - </t>
  </si>
  <si>
    <t xml:space="preserve">06/10/2015 - 10/12/2015 </t>
  </si>
  <si>
    <t xml:space="preserve">17/09/2015 - </t>
  </si>
  <si>
    <t xml:space="preserve">23/09/2015 - </t>
  </si>
  <si>
    <t xml:space="preserve">24/09/2015 - 24/09/2015 </t>
  </si>
  <si>
    <t xml:space="preserve">01/10/2015 - </t>
  </si>
  <si>
    <t xml:space="preserve">Autre : Autre:[Marketing] </t>
  </si>
  <si>
    <t xml:space="preserve">04/01/2016 - 31/12/2016 </t>
  </si>
  <si>
    <t xml:space="preserve">21/10/2015 - </t>
  </si>
  <si>
    <t xml:space="preserve">23/10/2015 - </t>
  </si>
  <si>
    <t xml:space="preserve">02/11/2015 - </t>
  </si>
  <si>
    <t xml:space="preserve">05/11/2015 - </t>
  </si>
  <si>
    <t xml:space="preserve">Autre : Autre : [Espace publicitaire] </t>
  </si>
  <si>
    <t xml:space="preserve">10/11/2015 - </t>
  </si>
  <si>
    <t xml:space="preserve">20/11/2015 - 20/11/2015 </t>
  </si>
  <si>
    <t xml:space="preserve">20/11/2015 - </t>
  </si>
  <si>
    <t xml:space="preserve">24/11/2015 - 24/11/2015 </t>
  </si>
  <si>
    <t xml:space="preserve">25/11/2015 - 16/12/2015 </t>
  </si>
  <si>
    <t xml:space="preserve">Autre : Autre : Prestation de services </t>
  </si>
  <si>
    <t xml:space="preserve">Autre : Autre : Partenariat </t>
  </si>
  <si>
    <t xml:space="preserve">01/07/2016 - 01/07/2017 </t>
  </si>
  <si>
    <t xml:space="preserve">Autre : AUTRE : [INSERTION PLEINE PAGE REVUE GUIDE PHARMA SANTE] </t>
  </si>
  <si>
    <t xml:space="preserve">01/12/2015 - </t>
  </si>
  <si>
    <t xml:space="preserve">03/12/2015 - </t>
  </si>
  <si>
    <t xml:space="preserve">07/12/2015 - </t>
  </si>
  <si>
    <t xml:space="preserve">09/12/2015 - 31/12/2015 </t>
  </si>
  <si>
    <t xml:space="preserve">11/12/2015 - 11/12/2015 </t>
  </si>
  <si>
    <t xml:space="preserve">15/12/2015 - </t>
  </si>
  <si>
    <t xml:space="preserve">16/12/2015 - </t>
  </si>
  <si>
    <t xml:space="preserve">21/12/2015 - 21/12/2015 </t>
  </si>
  <si>
    <t xml:space="preserve">31/12/2015 - </t>
  </si>
  <si>
    <t xml:space="preserve">01/01/2016 - </t>
  </si>
  <si>
    <t xml:space="preserve">01/01/2016 - 31/12/2016 </t>
  </si>
  <si>
    <t xml:space="preserve">08/01/2016 - </t>
  </si>
  <si>
    <t xml:space="preserve">12/01/2016 - </t>
  </si>
  <si>
    <t xml:space="preserve">02/04/2015 - 29/06/2016 </t>
  </si>
  <si>
    <t xml:space="preserve">15/02/2016 - 15/02/2016 </t>
  </si>
  <si>
    <t xml:space="preserve">Autre : AUTRE: prestation de service </t>
  </si>
  <si>
    <t xml:space="preserve">07/04/2016 - </t>
  </si>
  <si>
    <t xml:space="preserve">07/03/2016 - 31/12/2016 </t>
  </si>
  <si>
    <t xml:space="preserve">10/03/2016 - </t>
  </si>
  <si>
    <t xml:space="preserve">15/03/2016 - </t>
  </si>
  <si>
    <t xml:space="preserve">15/03/2016 - 25/05/2016 </t>
  </si>
  <si>
    <t xml:space="preserve">07/03/2016 - 31/03/2016 </t>
  </si>
  <si>
    <t xml:space="preserve">30/03/2016 - 31/12/2016 </t>
  </si>
  <si>
    <t xml:space="preserve">Autre : AUTRE : [INSERTION PRESSE DANS REVUE EDITION SPECIALE NEPHROLOGIE QUOTIDIEN DU MEDECIN] </t>
  </si>
  <si>
    <t xml:space="preserve">17/03/2016 - </t>
  </si>
  <si>
    <t xml:space="preserve">18/04/2016 - </t>
  </si>
  <si>
    <t xml:space="preserve">11/04/2016 - </t>
  </si>
  <si>
    <t xml:space="preserve">28/04/2016 - </t>
  </si>
  <si>
    <t xml:space="preserve">19/05/2016 - 05/09/2016 </t>
  </si>
  <si>
    <t xml:space="preserve">Autre : AUTRE : ACHATS D ESPACES </t>
  </si>
  <si>
    <t xml:space="preserve">09/05/2016 - </t>
  </si>
  <si>
    <t xml:space="preserve">13/05/2016 - </t>
  </si>
  <si>
    <t xml:space="preserve">17/05/2016 - </t>
  </si>
  <si>
    <t xml:space="preserve">Autre : AUTRE :COMMUNICATION </t>
  </si>
  <si>
    <t xml:space="preserve">Autre : AUTRE : [AUTRE]: COMMUNICATION </t>
  </si>
  <si>
    <t xml:space="preserve">20/05/2016 - </t>
  </si>
  <si>
    <t xml:space="preserve">01/02/2015 - 31/12/2016 </t>
  </si>
  <si>
    <t xml:space="preserve">26/05/2016 - </t>
  </si>
  <si>
    <t xml:space="preserve">01/06/2016 - </t>
  </si>
  <si>
    <t xml:space="preserve">15/06/2016 - </t>
  </si>
  <si>
    <t xml:space="preserve">27/06/2016 - 27/06/2016 </t>
  </si>
  <si>
    <t xml:space="preserve">24/06/2016 - </t>
  </si>
  <si>
    <t xml:space="preserve">27/06/2016 - </t>
  </si>
  <si>
    <t xml:space="preserve">30/06/2016 - </t>
  </si>
  <si>
    <t xml:space="preserve">01/07/2016 - 31/12/2016 </t>
  </si>
  <si>
    <t xml:space="preserve">01/07/2016 - 16/12/2016 </t>
  </si>
  <si>
    <t xml:space="preserve">01/07/2016 - </t>
  </si>
  <si>
    <t xml:space="preserve">06/07/2016 - </t>
  </si>
  <si>
    <t xml:space="preserve">13/07/2016 - </t>
  </si>
  <si>
    <t xml:space="preserve">11/07/2016 - 11/07/2016 </t>
  </si>
  <si>
    <t xml:space="preserve">20/07/2016 - </t>
  </si>
  <si>
    <t xml:space="preserve">21/07/2016 - </t>
  </si>
  <si>
    <t>Achat / location d'espace publicitaire</t>
  </si>
  <si>
    <t xml:space="preserve">13/09/2016 - </t>
  </si>
  <si>
    <t xml:space="preserve">20/09/2016 - </t>
  </si>
  <si>
    <t xml:space="preserve">23/09/2016 - 14/12/2016 </t>
  </si>
  <si>
    <t xml:space="preserve">01/10/2016 - 31/10/2016 </t>
  </si>
  <si>
    <t xml:space="preserve">29/09/2016 - 29/09/2016 </t>
  </si>
  <si>
    <t xml:space="preserve">29/09/2016 - </t>
  </si>
  <si>
    <t xml:space="preserve">07/10/2016 - </t>
  </si>
  <si>
    <t xml:space="preserve">01/11/2016 - </t>
  </si>
  <si>
    <t xml:space="preserve">19/10/2016 - </t>
  </si>
  <si>
    <t xml:space="preserve">13/12/2016 - 14/12/2016 </t>
  </si>
  <si>
    <t xml:space="preserve">31/10/2016 - 31/10/2016 </t>
  </si>
  <si>
    <t xml:space="preserve">04/11/2016 - </t>
  </si>
  <si>
    <t xml:space="preserve">08/11/2016 - 24/11/2016 </t>
  </si>
  <si>
    <t xml:space="preserve">15/12/2016 - 31/03/2017 </t>
  </si>
  <si>
    <t xml:space="preserve">Autre : AUTRE : PRESTATION </t>
  </si>
  <si>
    <t xml:space="preserve">23/11/2016 - </t>
  </si>
  <si>
    <t xml:space="preserve">05/12/2016 - </t>
  </si>
  <si>
    <t xml:space="preserve">12/12/2016 - </t>
  </si>
  <si>
    <t xml:space="preserve">14/12/2016 - </t>
  </si>
  <si>
    <t xml:space="preserve">01/01/2017 - 30/06/2017 </t>
  </si>
  <si>
    <t xml:space="preserve">02/01/2017 - 31/12/2017 </t>
  </si>
  <si>
    <t xml:space="preserve">05/01/2017 - 31/12/2017 </t>
  </si>
  <si>
    <t xml:space="preserve">20/01/2017 - 20/01/2017 </t>
  </si>
  <si>
    <t xml:space="preserve">24/01/2017 - 24/01/2017 </t>
  </si>
  <si>
    <t xml:space="preserve">01/02/2017 - 01/02/2017 </t>
  </si>
  <si>
    <t xml:space="preserve">27/02/2017 - 31/12/2017 </t>
  </si>
  <si>
    <t xml:space="preserve">01/03/2017 - 31/03/2017 </t>
  </si>
  <si>
    <t xml:space="preserve">20/03/2017 - </t>
  </si>
  <si>
    <t xml:space="preserve">Achat de documentation scientifique </t>
  </si>
  <si>
    <t xml:space="preserve">23/03/2017 - 23/03/2017 </t>
  </si>
  <si>
    <t xml:space="preserve">10/04/2017 - 31/12/2017 </t>
  </si>
  <si>
    <t xml:space="preserve">01/05/2017 - 31/05/2017 </t>
  </si>
  <si>
    <t xml:space="preserve">11/04/2017 - 11/04/2017 </t>
  </si>
  <si>
    <t xml:space="preserve">24/04/2017 - 24/04/2017 </t>
  </si>
  <si>
    <t xml:space="preserve">26/04/2017 - 26/04/2017 </t>
  </si>
  <si>
    <t xml:space="preserve">01/05/2017 - 31/07/2017 </t>
  </si>
  <si>
    <t xml:space="preserve">18/05/2017 - 29/06/2017 </t>
  </si>
  <si>
    <t xml:space="preserve">17/05/2017 - </t>
  </si>
  <si>
    <t xml:space="preserve">Autre : FRAIS DE RECEPTION </t>
  </si>
  <si>
    <t xml:space="preserve">19/05/2017 - </t>
  </si>
  <si>
    <t xml:space="preserve">06/06/2017 - 06/06/2018 </t>
  </si>
  <si>
    <t xml:space="preserve">12/06/2017 - </t>
  </si>
  <si>
    <t xml:space="preserve">21/06/2017 - </t>
  </si>
  <si>
    <t xml:space="preserve">23/06/2017 - 23/06/2017 </t>
  </si>
  <si>
    <t xml:space="preserve">01/07/2017 - 31/07/2017 </t>
  </si>
  <si>
    <t xml:space="preserve">01/07/2017 - 31/12/2017 </t>
  </si>
  <si>
    <t xml:space="preserve">03/07/2017 - 04/07/2017 </t>
  </si>
  <si>
    <t xml:space="preserve">05/07/2017 - 05/07/2017 </t>
  </si>
  <si>
    <t xml:space="preserve">11/07/2017 - 22/11/2017 </t>
  </si>
  <si>
    <t xml:space="preserve">25/07/2017 - 25/07/2017 </t>
  </si>
  <si>
    <t xml:space="preserve">01/09/2017 - 30/09/2017 </t>
  </si>
  <si>
    <t xml:space="preserve">26/07/2017 - 26/07/2017 </t>
  </si>
  <si>
    <t xml:space="preserve">02/08/2017 - 31/01/2018 </t>
  </si>
  <si>
    <t xml:space="preserve">14/06/2017 - 14/06/2018 </t>
  </si>
  <si>
    <t xml:space="preserve">05/09/2017 - 05/09/2017 </t>
  </si>
  <si>
    <t xml:space="preserve">13/09/2017 - 13/09/2017 </t>
  </si>
  <si>
    <t xml:space="preserve">01/06/2016 - 07/12/2016 </t>
  </si>
  <si>
    <t xml:space="preserve">31/03/2017 - 25/04/2017 </t>
  </si>
  <si>
    <t xml:space="preserve">01/10/2017 - 31/10/2017 </t>
  </si>
  <si>
    <t xml:space="preserve">02/10/2017 - 30/10/2017 </t>
  </si>
  <si>
    <t xml:space="preserve">12/10/2017 - </t>
  </si>
  <si>
    <t xml:space="preserve">01/10/2017 - 30/09/2018 </t>
  </si>
  <si>
    <t xml:space="preserve">18/10/2017 - </t>
  </si>
  <si>
    <t xml:space="preserve">26/10/2017 - 27/10/2017 </t>
  </si>
  <si>
    <t xml:space="preserve">16/10/2017 - </t>
  </si>
  <si>
    <t xml:space="preserve">06/11/2017 - 06/11/2017 </t>
  </si>
  <si>
    <t xml:space="preserve">02/11/2017 - 30/11/2017 </t>
  </si>
  <si>
    <t xml:space="preserve">15/11/2017 - </t>
  </si>
  <si>
    <t xml:space="preserve">17/11/2017 - 17/11/2017 </t>
  </si>
  <si>
    <t xml:space="preserve">21/11/2017 - 22/11/2017 </t>
  </si>
  <si>
    <t xml:space="preserve">28/11/2017 - 28/11/2017 </t>
  </si>
  <si>
    <t xml:space="preserve">01/12/2017 - 31/12/2017 </t>
  </si>
  <si>
    <t xml:space="preserve">29/11/2017 - </t>
  </si>
  <si>
    <t xml:space="preserve">23/11/2017 - </t>
  </si>
  <si>
    <t xml:space="preserve">04/12/2017 - </t>
  </si>
  <si>
    <t>SOCIETE D'ETUDES ET DE RECHERCHES PHARMACEUTIQUES</t>
  </si>
  <si>
    <t xml:space="preserve">08/12/2017 - </t>
  </si>
  <si>
    <t xml:space="preserve">14/12/2017 - 14/12/2017 </t>
  </si>
  <si>
    <t xml:space="preserve">15/12/2017 - 15/12/2017 </t>
  </si>
  <si>
    <t xml:space="preserve">01/01/2018 - 28/02/2018 </t>
  </si>
  <si>
    <t xml:space="preserve">20/12/2017 - 20/12/2017 </t>
  </si>
  <si>
    <t xml:space="preserve">01/04/2018 - 30/04/2018 </t>
  </si>
  <si>
    <t xml:space="preserve">01/01/2018 - 30/06/2018 </t>
  </si>
  <si>
    <t xml:space="preserve">02/01/2018 - 31/12/2018 </t>
  </si>
  <si>
    <t xml:space="preserve">10/01/2018 - </t>
  </si>
  <si>
    <t xml:space="preserve">24/01/2018 - </t>
  </si>
  <si>
    <t xml:space="preserve">03/04/2018 - </t>
  </si>
  <si>
    <t xml:space="preserve">15/02/2018 - 15/02/2018 </t>
  </si>
  <si>
    <t xml:space="preserve">22/05/2018 - 12/10/2018 </t>
  </si>
  <si>
    <t xml:space="preserve">01/03/2018 - 31/03/2018 </t>
  </si>
  <si>
    <t xml:space="preserve">26/02/2018 - </t>
  </si>
  <si>
    <t xml:space="preserve">05/03/2018 - 05/03/2018 </t>
  </si>
  <si>
    <t xml:space="preserve">07/03/2018 - </t>
  </si>
  <si>
    <t xml:space="preserve">15/03/2018 - 14/06/2018 </t>
  </si>
  <si>
    <t xml:space="preserve">16/03/2018 - 16/03/2018 </t>
  </si>
  <si>
    <t xml:space="preserve">22/03/2018 - 22/03/2018 </t>
  </si>
  <si>
    <t xml:space="preserve">23/03/2018 - </t>
  </si>
  <si>
    <t xml:space="preserve">27/03/2018 - 30/06/2018 </t>
  </si>
  <si>
    <t xml:space="preserve">04/04/2018 - </t>
  </si>
  <si>
    <t xml:space="preserve">08/04/2018 - 18/07/2018 </t>
  </si>
  <si>
    <t xml:space="preserve">08/04/2018 - 18/06/2018 </t>
  </si>
  <si>
    <t xml:space="preserve">17/04/2018 - </t>
  </si>
  <si>
    <t xml:space="preserve">18/04/2018 - </t>
  </si>
  <si>
    <t xml:space="preserve">20/04/2018 - </t>
  </si>
  <si>
    <t xml:space="preserve">27/04/2018 - 27/04/2018 </t>
  </si>
  <si>
    <t>Atlantic Therapeutics</t>
  </si>
  <si>
    <t xml:space="preserve">31/05/2018 - </t>
  </si>
  <si>
    <t xml:space="preserve">15/06/2018 - </t>
  </si>
  <si>
    <t xml:space="preserve">17/05/2018 - 17/05/2018 </t>
  </si>
  <si>
    <t xml:space="preserve">26/06/2018 - </t>
  </si>
  <si>
    <t xml:space="preserve">07/06/2018 - 07/06/2018 </t>
  </si>
  <si>
    <t xml:space="preserve">28/06/2018 - 28/06/2018 </t>
  </si>
  <si>
    <t xml:space="preserve">29/06/2018 - 29/06/2018 </t>
  </si>
  <si>
    <t>19/04/2013</t>
  </si>
  <si>
    <t>17/12/2013</t>
  </si>
  <si>
    <t>17/04/2014</t>
  </si>
  <si>
    <t>27/06/2014</t>
  </si>
  <si>
    <t>18/09/2014</t>
  </si>
  <si>
    <t>28/10/2014</t>
  </si>
  <si>
    <t>18/11/2014</t>
  </si>
  <si>
    <t>27/11/2014</t>
  </si>
  <si>
    <t>16/09/2015</t>
  </si>
  <si>
    <t>26/11/2015</t>
  </si>
  <si>
    <t>15/03/2016</t>
  </si>
  <si>
    <t>24/03/2016</t>
  </si>
  <si>
    <t>29/03/2016</t>
  </si>
  <si>
    <t>26/05/2016</t>
  </si>
  <si>
    <t>31/05/2016</t>
  </si>
  <si>
    <t>17/11/2016</t>
  </si>
  <si>
    <t>30/06/2017</t>
  </si>
  <si>
    <t>Bénéficiaire</t>
  </si>
  <si>
    <t>Type de bénéficiaire</t>
  </si>
  <si>
    <t>Entreprise</t>
  </si>
  <si>
    <t>Date</t>
  </si>
  <si>
    <t>Nature</t>
  </si>
  <si>
    <t>Montant</t>
  </si>
  <si>
    <t>01/01/2013</t>
  </si>
  <si>
    <t>07/01/2013</t>
  </si>
  <si>
    <t>10/01/2013</t>
  </si>
  <si>
    <t>17/01/2013</t>
  </si>
  <si>
    <t>22/01/2013</t>
  </si>
  <si>
    <t>29/01/2013</t>
  </si>
  <si>
    <t>30/01/2013</t>
  </si>
  <si>
    <t>31/01/2013</t>
  </si>
  <si>
    <t>05/02/2013</t>
  </si>
  <si>
    <t>07/02/2013</t>
  </si>
  <si>
    <t>11/02/2013</t>
  </si>
  <si>
    <t>12/02/2013</t>
  </si>
  <si>
    <t>13/02/2013</t>
  </si>
  <si>
    <t>19/02/2013</t>
  </si>
  <si>
    <t>20/02/2013</t>
  </si>
  <si>
    <t>21/02/2013</t>
  </si>
  <si>
    <t>25/02/2013</t>
  </si>
  <si>
    <t>28/02/2013</t>
  </si>
  <si>
    <t>01/03/2013</t>
  </si>
  <si>
    <t>04/03/2013</t>
  </si>
  <si>
    <t>05/03/2013</t>
  </si>
  <si>
    <t>07/03/2013</t>
  </si>
  <si>
    <t>12/03/2013</t>
  </si>
  <si>
    <t>14/03/2013</t>
  </si>
  <si>
    <t>19/03/2013</t>
  </si>
  <si>
    <t>20/03/2013</t>
  </si>
  <si>
    <t>21/03/2013</t>
  </si>
  <si>
    <t>28/03/2013</t>
  </si>
  <si>
    <t>29/03/2013</t>
  </si>
  <si>
    <t>02/04/2013</t>
  </si>
  <si>
    <t>03/04/2013</t>
  </si>
  <si>
    <t>04/04/2013</t>
  </si>
  <si>
    <t>08/04/2013</t>
  </si>
  <si>
    <t>09/04/2013</t>
  </si>
  <si>
    <t>10/04/2013</t>
  </si>
  <si>
    <t>11/04/2013</t>
  </si>
  <si>
    <t>15/04/2013</t>
  </si>
  <si>
    <t>16/04/2013</t>
  </si>
  <si>
    <t>17/04/2013</t>
  </si>
  <si>
    <t>18/04/2013</t>
  </si>
  <si>
    <t>22/04/2013</t>
  </si>
  <si>
    <t>23/04/2013</t>
  </si>
  <si>
    <t>25/04/2013</t>
  </si>
  <si>
    <t>14/05/2013</t>
  </si>
  <si>
    <t>15/05/2013</t>
  </si>
  <si>
    <t>16/05/2013</t>
  </si>
  <si>
    <t>27/05/2013</t>
  </si>
  <si>
    <t>28/05/2013</t>
  </si>
  <si>
    <t>29/05/2013</t>
  </si>
  <si>
    <t>30/05/2013</t>
  </si>
  <si>
    <t>31/05/2013</t>
  </si>
  <si>
    <t>04/06/2013</t>
  </si>
  <si>
    <t>05/06/2013</t>
  </si>
  <si>
    <t>06/06/2013</t>
  </si>
  <si>
    <t>07/06/2013</t>
  </si>
  <si>
    <t>11/06/2013</t>
  </si>
  <si>
    <t>13/06/2013</t>
  </si>
  <si>
    <t>18/06/2013</t>
  </si>
  <si>
    <t>19/06/2013</t>
  </si>
  <si>
    <t>20/06/2013</t>
  </si>
  <si>
    <t>24/06/2013</t>
  </si>
  <si>
    <t>25/06/2013</t>
  </si>
  <si>
    <t>26/06/2013</t>
  </si>
  <si>
    <t>27/06/2013</t>
  </si>
  <si>
    <t>01/07/2013</t>
  </si>
  <si>
    <t>02/07/2013</t>
  </si>
  <si>
    <t>04/07/2013</t>
  </si>
  <si>
    <t>08/07/2013</t>
  </si>
  <si>
    <t>09/07/2013</t>
  </si>
  <si>
    <t>10/07/2013</t>
  </si>
  <si>
    <t>11/07/2013</t>
  </si>
  <si>
    <t>15/07/2013</t>
  </si>
  <si>
    <t>17/07/2013</t>
  </si>
  <si>
    <t>18/07/2013</t>
  </si>
  <si>
    <t>19/07/2013</t>
  </si>
  <si>
    <t>25/07/2013</t>
  </si>
  <si>
    <t>01/08/2013</t>
  </si>
  <si>
    <t>27/08/2013</t>
  </si>
  <si>
    <t>30/08/2013</t>
  </si>
  <si>
    <t>02/09/2013</t>
  </si>
  <si>
    <t>16/09/2013</t>
  </si>
  <si>
    <t>19/09/2013</t>
  </si>
  <si>
    <t>25/09/2013</t>
  </si>
  <si>
    <t>30/09/2013</t>
  </si>
  <si>
    <t>01/10/2013</t>
  </si>
  <si>
    <t>03/10/2013</t>
  </si>
  <si>
    <t>04/10/2013</t>
  </si>
  <si>
    <t>07/10/2013</t>
  </si>
  <si>
    <t>10/10/2013</t>
  </si>
  <si>
    <t>15/10/2013</t>
  </si>
  <si>
    <t>16/10/2013</t>
  </si>
  <si>
    <t>17/10/2013</t>
  </si>
  <si>
    <t>31/10/2013</t>
  </si>
  <si>
    <t>01/11/2013</t>
  </si>
  <si>
    <t>04/11/2013</t>
  </si>
  <si>
    <t>06/11/2013</t>
  </si>
  <si>
    <t>13/11/2013</t>
  </si>
  <si>
    <t>15/11/2013</t>
  </si>
  <si>
    <t>18/11/2013</t>
  </si>
  <si>
    <t>21/11/2013</t>
  </si>
  <si>
    <t>25/11/2013</t>
  </si>
  <si>
    <t>27/11/2013</t>
  </si>
  <si>
    <t>29/11/2013</t>
  </si>
  <si>
    <t>01/12/2013</t>
  </si>
  <si>
    <t>06/12/2013</t>
  </si>
  <si>
    <t>11/12/2013</t>
  </si>
  <si>
    <t>13/12/2013</t>
  </si>
  <si>
    <t>16/12/2013</t>
  </si>
  <si>
    <t>19/12/2013</t>
  </si>
  <si>
    <t>31/12/2013</t>
  </si>
  <si>
    <t>01/01/2014</t>
  </si>
  <si>
    <t>02/01/2014</t>
  </si>
  <si>
    <t>09/01/2014</t>
  </si>
  <si>
    <t>17/01/2014</t>
  </si>
  <si>
    <t>22/01/2014</t>
  </si>
  <si>
    <t>01/02/2014</t>
  </si>
  <si>
    <t>06/02/2014</t>
  </si>
  <si>
    <t>07/02/2014</t>
  </si>
  <si>
    <t>12/02/2014</t>
  </si>
  <si>
    <t>17/02/2014</t>
  </si>
  <si>
    <t>19/02/2014</t>
  </si>
  <si>
    <t>28/02/2014</t>
  </si>
  <si>
    <t>03/03/2014</t>
  </si>
  <si>
    <t>04/03/2014</t>
  </si>
  <si>
    <t>23/03/2014</t>
  </si>
  <si>
    <t>28/03/2014</t>
  </si>
  <si>
    <t>31/03/2014</t>
  </si>
  <si>
    <t>01/04/2014</t>
  </si>
  <si>
    <t>04/04/2014</t>
  </si>
  <si>
    <t>30/04/2014</t>
  </si>
  <si>
    <t>01/05/2014</t>
  </si>
  <si>
    <t>05/05/2014</t>
  </si>
  <si>
    <t>07/05/2014</t>
  </si>
  <si>
    <t>14/05/2014</t>
  </si>
  <si>
    <t>26/05/2014</t>
  </si>
  <si>
    <t>26/06/2014</t>
  </si>
  <si>
    <t>01/07/2014</t>
  </si>
  <si>
    <t>04/07/2014</t>
  </si>
  <si>
    <t>22/07/2014</t>
  </si>
  <si>
    <t>24/07/2014</t>
  </si>
  <si>
    <t>25/07/2014</t>
  </si>
  <si>
    <t>28/07/2014</t>
  </si>
  <si>
    <t>31/07/2014</t>
  </si>
  <si>
    <t>12/08/2014</t>
  </si>
  <si>
    <t>01/09/2014</t>
  </si>
  <si>
    <t>11/09/2014</t>
  </si>
  <si>
    <t>12/09/2014</t>
  </si>
  <si>
    <t>15/09/2014</t>
  </si>
  <si>
    <t>23/09/2014</t>
  </si>
  <si>
    <t>30/09/2014</t>
  </si>
  <si>
    <t>07/10/2014</t>
  </si>
  <si>
    <t>16/10/2014</t>
  </si>
  <si>
    <t>23/10/2014</t>
  </si>
  <si>
    <t>27/10/2014</t>
  </si>
  <si>
    <t>29/10/2014</t>
  </si>
  <si>
    <t>03/11/2014</t>
  </si>
  <si>
    <t>04/11/2014</t>
  </si>
  <si>
    <t>06/11/2014</t>
  </si>
  <si>
    <t>10/11/2014</t>
  </si>
  <si>
    <t>17/11/2014</t>
  </si>
  <si>
    <t>21/11/2014</t>
  </si>
  <si>
    <t>23/11/2014</t>
  </si>
  <si>
    <t>24/11/2014</t>
  </si>
  <si>
    <t>28/11/2014</t>
  </si>
  <si>
    <t>30/11/2014</t>
  </si>
  <si>
    <t>02/12/2014</t>
  </si>
  <si>
    <t>04/12/2014</t>
  </si>
  <si>
    <t>05/12/2014</t>
  </si>
  <si>
    <t>18/12/2014</t>
  </si>
  <si>
    <t>19/12/2014</t>
  </si>
  <si>
    <t>24/12/2014</t>
  </si>
  <si>
    <t>01/01/2015</t>
  </si>
  <si>
    <t>02/01/2015</t>
  </si>
  <si>
    <t>05/01/2015</t>
  </si>
  <si>
    <t>21/01/2015</t>
  </si>
  <si>
    <t>28/01/2015</t>
  </si>
  <si>
    <t>29/01/2015</t>
  </si>
  <si>
    <t>01/02/2015</t>
  </si>
  <si>
    <t>10/02/2015</t>
  </si>
  <si>
    <t>17/02/2015</t>
  </si>
  <si>
    <t>07/03/2015</t>
  </si>
  <si>
    <t>16/03/2015</t>
  </si>
  <si>
    <t>18/03/2015</t>
  </si>
  <si>
    <t>20/03/2015</t>
  </si>
  <si>
    <t>24/03/2015</t>
  </si>
  <si>
    <t>26/03/2015</t>
  </si>
  <si>
    <t>31/03/2015</t>
  </si>
  <si>
    <t>01/04/2015</t>
  </si>
  <si>
    <t>03/04/2015</t>
  </si>
  <si>
    <t>05/04/2015</t>
  </si>
  <si>
    <t>07/04/2015</t>
  </si>
  <si>
    <t>14/04/2015</t>
  </si>
  <si>
    <t>21/04/2015</t>
  </si>
  <si>
    <t>23/04/2015</t>
  </si>
  <si>
    <t>24/04/2015</t>
  </si>
  <si>
    <t>30/04/2015</t>
  </si>
  <si>
    <t>01/05/2015</t>
  </si>
  <si>
    <t>04/05/2015</t>
  </si>
  <si>
    <t>05/05/2015</t>
  </si>
  <si>
    <t>06/05/2015</t>
  </si>
  <si>
    <t>13/05/2015</t>
  </si>
  <si>
    <t>18/05/2015</t>
  </si>
  <si>
    <t>20/05/2015</t>
  </si>
  <si>
    <t>22/05/2015</t>
  </si>
  <si>
    <t>26/05/2015</t>
  </si>
  <si>
    <t>02/06/2015</t>
  </si>
  <si>
    <t>05/06/2015</t>
  </si>
  <si>
    <t>16/06/2015</t>
  </si>
  <si>
    <t>17/06/2015</t>
  </si>
  <si>
    <t>23/06/2015</t>
  </si>
  <si>
    <t>24/06/2015</t>
  </si>
  <si>
    <t>03/07/2015</t>
  </si>
  <si>
    <t>06/07/2015</t>
  </si>
  <si>
    <t>07/07/2015</t>
  </si>
  <si>
    <t>08/07/2015</t>
  </si>
  <si>
    <t>17/07/2015</t>
  </si>
  <si>
    <t>21/07/2015</t>
  </si>
  <si>
    <t>23/07/2015</t>
  </si>
  <si>
    <t>01/09/2015</t>
  </si>
  <si>
    <t>02/09/2015</t>
  </si>
  <si>
    <t>07/09/2015</t>
  </si>
  <si>
    <t>10/09/2015</t>
  </si>
  <si>
    <t>17/09/2015</t>
  </si>
  <si>
    <t>23/09/2015</t>
  </si>
  <si>
    <t>24/09/2015</t>
  </si>
  <si>
    <t>21/10/2015</t>
  </si>
  <si>
    <t>23/10/2015</t>
  </si>
  <si>
    <t>02/11/2015</t>
  </si>
  <si>
    <t>05/11/2015</t>
  </si>
  <si>
    <t>09/11/2015</t>
  </si>
  <si>
    <t>10/11/2015</t>
  </si>
  <si>
    <t>19/11/2015</t>
  </si>
  <si>
    <t>20/11/2015</t>
  </si>
  <si>
    <t>24/11/2015</t>
  </si>
  <si>
    <t>25/11/2015</t>
  </si>
  <si>
    <t>30/11/2015</t>
  </si>
  <si>
    <t>01/12/2015</t>
  </si>
  <si>
    <t>03/12/2015</t>
  </si>
  <si>
    <t>07/12/2015</t>
  </si>
  <si>
    <t>09/12/2015</t>
  </si>
  <si>
    <t>10/12/2015</t>
  </si>
  <si>
    <t>12/12/2015</t>
  </si>
  <si>
    <t>15/12/2015</t>
  </si>
  <si>
    <t>16/12/2015</t>
  </si>
  <si>
    <t>18/12/2015</t>
  </si>
  <si>
    <t>31/12/2015</t>
  </si>
  <si>
    <t>01/01/2016</t>
  </si>
  <si>
    <t>04/01/2016</t>
  </si>
  <si>
    <t>08/01/2016</t>
  </si>
  <si>
    <t>12/01/2016</t>
  </si>
  <si>
    <t>19/01/2016</t>
  </si>
  <si>
    <t>09/02/2016</t>
  </si>
  <si>
    <t>23/02/2016</t>
  </si>
  <si>
    <t>07/03/2016</t>
  </si>
  <si>
    <t>10/03/2016</t>
  </si>
  <si>
    <t>30/03/2016</t>
  </si>
  <si>
    <t>31/03/2016</t>
  </si>
  <si>
    <t>06/04/2016</t>
  </si>
  <si>
    <t>11/04/2016</t>
  </si>
  <si>
    <t>30/04/2016</t>
  </si>
  <si>
    <t>02/05/2016</t>
  </si>
  <si>
    <t>09/05/2016</t>
  </si>
  <si>
    <t>13/05/2016</t>
  </si>
  <si>
    <t>17/05/2016</t>
  </si>
  <si>
    <t>18/05/2016</t>
  </si>
  <si>
    <t>20/05/2016</t>
  </si>
  <si>
    <t>25/05/2016</t>
  </si>
  <si>
    <t>30/05/2016</t>
  </si>
  <si>
    <t>01/06/2016</t>
  </si>
  <si>
    <t>15/06/2016</t>
  </si>
  <si>
    <t>24/06/2016</t>
  </si>
  <si>
    <t>27/06/2016</t>
  </si>
  <si>
    <t>30/06/2016</t>
  </si>
  <si>
    <t>01/07/2016</t>
  </si>
  <si>
    <t>06/07/2016</t>
  </si>
  <si>
    <t>13/07/2016</t>
  </si>
  <si>
    <t>18/07/2016</t>
  </si>
  <si>
    <t>20/07/2016</t>
  </si>
  <si>
    <t>21/07/2016</t>
  </si>
  <si>
    <t>13/09/2016</t>
  </si>
  <si>
    <t>20/09/2016</t>
  </si>
  <si>
    <t>23/09/2016</t>
  </si>
  <si>
    <t>27/09/2016</t>
  </si>
  <si>
    <t>28/09/2016</t>
  </si>
  <si>
    <t>29/09/2016</t>
  </si>
  <si>
    <t>07/10/2016</t>
  </si>
  <si>
    <t>13/10/2016</t>
  </si>
  <si>
    <t>19/10/2016</t>
  </si>
  <si>
    <t>20/10/2016</t>
  </si>
  <si>
    <t>31/10/2016</t>
  </si>
  <si>
    <t>04/11/2016</t>
  </si>
  <si>
    <t>08/11/2016</t>
  </si>
  <si>
    <t>22/11/2016</t>
  </si>
  <si>
    <t>23/11/2016</t>
  </si>
  <si>
    <t>05/12/2016</t>
  </si>
  <si>
    <t>12/12/2016</t>
  </si>
  <si>
    <t>14/12/2016</t>
  </si>
  <si>
    <t>01/01/2017</t>
  </si>
  <si>
    <t>02/01/2017</t>
  </si>
  <si>
    <t>05/01/2017</t>
  </si>
  <si>
    <t>19/01/2017</t>
  </si>
  <si>
    <t>24/01/2017</t>
  </si>
  <si>
    <t>01/02/2017</t>
  </si>
  <si>
    <t>27/02/2017</t>
  </si>
  <si>
    <t>06/03/2017</t>
  </si>
  <si>
    <t>20/03/2017</t>
  </si>
  <si>
    <t>23/03/2017</t>
  </si>
  <si>
    <t>24/03/2017</t>
  </si>
  <si>
    <t>30/03/2017</t>
  </si>
  <si>
    <t>11/04/2017</t>
  </si>
  <si>
    <t>24/04/2017</t>
  </si>
  <si>
    <t>26/04/2017</t>
  </si>
  <si>
    <t>01/05/2017</t>
  </si>
  <si>
    <t>12/05/2017</t>
  </si>
  <si>
    <t>17/05/2017</t>
  </si>
  <si>
    <t>19/05/2017</t>
  </si>
  <si>
    <t>23/05/2017</t>
  </si>
  <si>
    <t>12/06/2017</t>
  </si>
  <si>
    <t>21/06/2017</t>
  </si>
  <si>
    <t>23/06/2017</t>
  </si>
  <si>
    <t>27/06/2017</t>
  </si>
  <si>
    <t>01/07/2017</t>
  </si>
  <si>
    <t>03/07/2017</t>
  </si>
  <si>
    <t>05/07/2017</t>
  </si>
  <si>
    <t>11/07/2017</t>
  </si>
  <si>
    <t>25/07/2017</t>
  </si>
  <si>
    <t>26/07/2017</t>
  </si>
  <si>
    <t>02/08/2017</t>
  </si>
  <si>
    <t>24/08/2017</t>
  </si>
  <si>
    <t>05/09/2017</t>
  </si>
  <si>
    <t>13/09/2017</t>
  </si>
  <si>
    <t>26/09/2017</t>
  </si>
  <si>
    <t>04/10/2017</t>
  </si>
  <si>
    <t>12/10/2017</t>
  </si>
  <si>
    <t>17/10/2017</t>
  </si>
  <si>
    <t>18/10/2017</t>
  </si>
  <si>
    <t>26/10/2017</t>
  </si>
  <si>
    <t>31/10/2017</t>
  </si>
  <si>
    <t>06/11/2017</t>
  </si>
  <si>
    <t>10/11/2017</t>
  </si>
  <si>
    <t>15/11/2017</t>
  </si>
  <si>
    <t>17/11/2017</t>
  </si>
  <si>
    <t>23/11/2017</t>
  </si>
  <si>
    <t>28/11/2017</t>
  </si>
  <si>
    <t>29/11/2017</t>
  </si>
  <si>
    <t>30/11/2017</t>
  </si>
  <si>
    <t>04/12/2017</t>
  </si>
  <si>
    <t>08/12/2017</t>
  </si>
  <si>
    <t>14/12/2017</t>
  </si>
  <si>
    <t>15/12/2017</t>
  </si>
  <si>
    <t>18/12/2017</t>
  </si>
  <si>
    <t>20/12/2017</t>
  </si>
  <si>
    <t>27/12/2017</t>
  </si>
  <si>
    <t>01/01/2018</t>
  </si>
  <si>
    <t>02/01/2018</t>
  </si>
  <si>
    <t>10/01/2018</t>
  </si>
  <si>
    <t>24/01/2018</t>
  </si>
  <si>
    <t>26/01/2018</t>
  </si>
  <si>
    <t>01/02/2018</t>
  </si>
  <si>
    <t>19/02/2018</t>
  </si>
  <si>
    <t>22/02/2018</t>
  </si>
  <si>
    <t>26/02/2018</t>
  </si>
  <si>
    <t>01/03/2018</t>
  </si>
  <si>
    <t>05/03/2018</t>
  </si>
  <si>
    <t>07/03/2018</t>
  </si>
  <si>
    <t>15/03/2018</t>
  </si>
  <si>
    <t>16/03/2018</t>
  </si>
  <si>
    <t>22/03/2018</t>
  </si>
  <si>
    <t>23/03/2018</t>
  </si>
  <si>
    <t>27/03/2018</t>
  </si>
  <si>
    <t>02/04/2018</t>
  </si>
  <si>
    <t>03/04/2018</t>
  </si>
  <si>
    <t>04/04/2018</t>
  </si>
  <si>
    <t>08/04/2018</t>
  </si>
  <si>
    <t>09/04/2018</t>
  </si>
  <si>
    <t>17/04/2018</t>
  </si>
  <si>
    <t>18/04/2018</t>
  </si>
  <si>
    <t>20/04/2018</t>
  </si>
  <si>
    <t>27/04/2018</t>
  </si>
  <si>
    <t>17/05/2018</t>
  </si>
  <si>
    <t>31/05/2018</t>
  </si>
  <si>
    <t>01/06/2018</t>
  </si>
  <si>
    <t>06/06/2018</t>
  </si>
  <si>
    <t>07/06/2018</t>
  </si>
  <si>
    <t>28/06/2018</t>
  </si>
  <si>
    <t>29/06/2018</t>
  </si>
  <si>
    <t>Période</t>
  </si>
  <si>
    <t>Objet</t>
  </si>
  <si>
    <t>23/01/2015</t>
  </si>
  <si>
    <t>30/07/2015</t>
  </si>
  <si>
    <t>23/07/2016</t>
  </si>
  <si>
    <t>20/01/2017</t>
  </si>
  <si>
    <t>30/07/2017</t>
  </si>
  <si>
    <t>18/08/2017</t>
  </si>
  <si>
    <t>29/08/2017</t>
  </si>
  <si>
    <t>25/09/2017</t>
  </si>
  <si>
    <t>25/10/2017</t>
  </si>
  <si>
    <t>21/11/2017</t>
  </si>
  <si>
    <t>27/11/2017</t>
  </si>
  <si>
    <t>22/12/2017</t>
  </si>
  <si>
    <t>31/12/2017</t>
  </si>
  <si>
    <t>29/03/2018</t>
  </si>
  <si>
    <t>Total</t>
  </si>
  <si>
    <t>QUOTIDIEN DU PHARMACIEN</t>
  </si>
  <si>
    <t>DÉCISION &amp; STRATÉGIE SANTÉ</t>
  </si>
  <si>
    <t>QUOTIDIEN DU MÉDECIN</t>
  </si>
  <si>
    <t>Total avantages perçus (€)</t>
  </si>
  <si>
    <t>Nombre d'avantages perçus</t>
  </si>
  <si>
    <t>Nombre de conventions signées</t>
  </si>
  <si>
    <t>TOTAUX</t>
  </si>
  <si>
    <t>Synthèse</t>
  </si>
  <si>
    <t>Avantages perçus</t>
  </si>
  <si>
    <t>Conventions signées</t>
  </si>
  <si>
    <r>
      <t>Montants des avantages versés par les entreprises - Montants des avantages versés par les entreprises - Montants des avantages versés par les entreprises - Montants des avantages versés</t>
    </r>
    <r>
      <rPr>
        <sz val="11"/>
        <color theme="1"/>
        <rFont val="Calibri"/>
        <family val="2"/>
        <scheme val="minor"/>
      </rPr>
      <t xml:space="preserve"> </t>
    </r>
  </si>
  <si>
    <t xml:space="preserve">Nombres d'avantages versés par les entreprises - Nombres d'avantages versés par les entreprises - Nombres d'avantages versés par les entreprises - Nombres d'avantages versés par les entreprises - Nombres d'avantages versés par les entreprises - </t>
  </si>
  <si>
    <r>
      <t>Nombres de conventions signées avec les entreprises - Nombres de conventions signées avec les entreprises - Nombres de conventions signées avec les entreprises - Nombres de conventions signées avec les entreprises - Nombres de conventions signées avec les entreprises -</t>
    </r>
    <r>
      <rPr>
        <sz val="11"/>
        <color theme="1"/>
        <rFont val="Calibri"/>
        <family val="2"/>
        <scheme val="minor"/>
      </rPr>
      <t xml:space="preserve"> </t>
    </r>
  </si>
  <si>
    <t>Période d'étude</t>
  </si>
  <si>
    <t xml:space="preserve">   1er semestre 2013 - 1er semestre 2018, soient 5 années et demi</t>
  </si>
  <si>
    <t>Début de l'analyse</t>
  </si>
  <si>
    <t>Fin de l'analyse</t>
  </si>
  <si>
    <t xml:space="preserve">Autre+A905:B934 : AUTRE : [PRESTATIONS DE SERVICES] </t>
  </si>
  <si>
    <t>2AMD</t>
  </si>
  <si>
    <t>3M</t>
  </si>
  <si>
    <t>3S ASSISTANCE</t>
  </si>
  <si>
    <t>4 MED FRANCE</t>
  </si>
  <si>
    <t>42 market research</t>
  </si>
  <si>
    <t>4SC AG</t>
  </si>
  <si>
    <t>A.L.A.I.R.</t>
  </si>
  <si>
    <t>A.V.D.</t>
  </si>
  <si>
    <t>AB SCIENCE</t>
  </si>
  <si>
    <t>ABBOTT MEDICAL FRANCE SAS</t>
  </si>
  <si>
    <t>AbbVie AB</t>
  </si>
  <si>
    <t>AbbVie AG</t>
  </si>
  <si>
    <t>AbbVie Biopharmaceuticals</t>
  </si>
  <si>
    <t>AbbVie Biopharmaceuticals GmbH</t>
  </si>
  <si>
    <t>AbbVie Biopharmaceuticals GmbH Estonian branch</t>
  </si>
  <si>
    <t>AbbVie Deutschland GmbH &amp; Co. KG</t>
  </si>
  <si>
    <t>AbbVie GK</t>
  </si>
  <si>
    <t>AbbVie GmbH</t>
  </si>
  <si>
    <t>AbbVie Inc. Headquarters</t>
  </si>
  <si>
    <t>AbbVie Limited</t>
  </si>
  <si>
    <t>AbbVie Ltd</t>
  </si>
  <si>
    <t>ABBVIE S.A.R.L.</t>
  </si>
  <si>
    <t>AbbVie SA/NV</t>
  </si>
  <si>
    <t>AbbVie Spain S.L.U.</t>
  </si>
  <si>
    <t>AbbVie SRL</t>
  </si>
  <si>
    <t>AbbVie, Lda</t>
  </si>
  <si>
    <t>ABIVAX</t>
  </si>
  <si>
    <t>ABLATECH</t>
  </si>
  <si>
    <t>Ablynx NV</t>
  </si>
  <si>
    <t>ABS-ALBYN MEDICAL</t>
  </si>
  <si>
    <t>Acacia Pharma Ltd</t>
  </si>
  <si>
    <t>ACCELERATE DIAGNOSTICS</t>
  </si>
  <si>
    <t>Accès Médical</t>
  </si>
  <si>
    <t>ACOUSTIQUE WERNERT</t>
  </si>
  <si>
    <t>ACTION-COEUR</t>
  </si>
  <si>
    <t>Active Research</t>
  </si>
  <si>
    <t>ACUITISFRANCE</t>
  </si>
  <si>
    <t>Ad Scientiam</t>
  </si>
  <si>
    <t>adam sante</t>
  </si>
  <si>
    <t>Adaptive Biotechnologies Inc</t>
  </si>
  <si>
    <t>ADIRAL Association d'Aide aux Traitements Ã  Domicile</t>
  </si>
  <si>
    <t>ADMEDUS GmbH</t>
  </si>
  <si>
    <t>ADOUR SANTE</t>
  </si>
  <si>
    <t>ADSM</t>
  </si>
  <si>
    <t>Advanced Accelerator Applications US</t>
  </si>
  <si>
    <t>AERIS SANTE</t>
  </si>
  <si>
    <t>AESCULAPE CRO BELGIUM BVBA</t>
  </si>
  <si>
    <t>Agence Profil Organisation</t>
  </si>
  <si>
    <t>AGIPHARM</t>
  </si>
  <si>
    <t>AGIR Ã  dom Assistance</t>
  </si>
  <si>
    <t>Air Liquide</t>
  </si>
  <si>
    <t>AIR PLUS</t>
  </si>
  <si>
    <t>air products</t>
  </si>
  <si>
    <t>AIRO2 SANTE</t>
  </si>
  <si>
    <t>AJR MEDICAL</t>
  </si>
  <si>
    <t>AKCEA THERAPEUTICS FRANCE</t>
  </si>
  <si>
    <t>AKCEA THERAPEUTICS INK</t>
  </si>
  <si>
    <t>Albireo AB</t>
  </si>
  <si>
    <t>Alcimed</t>
  </si>
  <si>
    <t>ALCYON FRANCE</t>
  </si>
  <si>
    <t>ALFASIGMA FRANCE</t>
  </si>
  <si>
    <t>Alizé SantÃ©</t>
  </si>
  <si>
    <t>ALK-AbellÃ³</t>
  </si>
  <si>
    <t>ALLERGAN</t>
  </si>
  <si>
    <t>ALLERGAN PHARMACEUTICALS INTERNATIONAL LIMITED</t>
  </si>
  <si>
    <t>ALLIANCE</t>
  </si>
  <si>
    <t>Alnylam France SAS</t>
  </si>
  <si>
    <t>Alnylam Pharmaceuticals International</t>
  </si>
  <si>
    <t>Alpha-Bio Tec</t>
  </si>
  <si>
    <t>AMICUS THERAPEUTICS INC.</t>
  </si>
  <si>
    <t>AMICUS THERAPEUTICS</t>
  </si>
  <si>
    <t>AMICUS THERAPEUTICS UK LTD</t>
  </si>
  <si>
    <t>AMO</t>
  </si>
  <si>
    <t>AMOMED PHARMA</t>
  </si>
  <si>
    <t>Amomed Pharma GmbH</t>
  </si>
  <si>
    <t>Amryt Pharma</t>
  </si>
  <si>
    <t>AngioDynamics, Inc.</t>
  </si>
  <si>
    <t>Anteis SA</t>
  </si>
  <si>
    <t>AOP Orphan Pharmaceuticals AG</t>
  </si>
  <si>
    <t>APNEOLE</t>
  </si>
  <si>
    <t>APTITUDE Orthopedie</t>
  </si>
  <si>
    <t>Aptus Health Inc.</t>
  </si>
  <si>
    <t>ARCADE DENTAIRE</t>
  </si>
  <si>
    <t>Arterys Sarl</t>
  </si>
  <si>
    <t>Ascension Orthopedics, Inc.</t>
  </si>
  <si>
    <t>ASIT BIOTECH</t>
  </si>
  <si>
    <t>ASSISTANCE SANTE A DOMICILE POITOU CHARENTES</t>
  </si>
  <si>
    <t>ASSISTANCE SANTE A DOMICILE RHONE ALPES</t>
  </si>
  <si>
    <t>ASSISTANCE SANTE A DOMICILE SUD OUEST</t>
  </si>
  <si>
    <t>ASSOCIATION ALAIN AFFLELOU</t>
  </si>
  <si>
    <t>Association pour le Développement de lâ€™Enseignement et des Recherches auprès des universitÃ©s des centres de recherches et des entreprises dâ€™Aquitaine (ADERA)</t>
  </si>
  <si>
    <t>Association pour le Développement de lâ€™Enseignement et des Recherches auprès des universités des centres de recherches et des entreprises dâ€™Aquitaine (ADERA)</t>
  </si>
  <si>
    <t>Astellas Pharma d.o.o.</t>
  </si>
  <si>
    <t>ASTELLAS PHARMA SRL</t>
  </si>
  <si>
    <t>Astex Pharmaceuticals, Inc.</t>
  </si>
  <si>
    <t>Astex Therapeutics Ltd</t>
  </si>
  <si>
    <t>ATLAS MEDICAL</t>
  </si>
  <si>
    <t>ATOUTSOIN</t>
  </si>
  <si>
    <t>AUDEVARD</t>
  </si>
  <si>
    <t>AUDIOCOM</t>
  </si>
  <si>
    <t>AUDITION TRIBUT MARGNY</t>
  </si>
  <si>
    <t>AVAD SAS</t>
  </si>
  <si>
    <t>Avadel Research</t>
  </si>
  <si>
    <t>Avanir Pharmaceuticals, Inc</t>
  </si>
  <si>
    <t>AXAIR SANTE</t>
  </si>
  <si>
    <t>Axance</t>
  </si>
  <si>
    <t>AXDOM CARE</t>
  </si>
  <si>
    <t>AXDOM LA REUNION</t>
  </si>
  <si>
    <t>AXDOM'R</t>
  </si>
  <si>
    <t>AXIENCE</t>
  </si>
  <si>
    <t>AX'S Consulting</t>
  </si>
  <si>
    <t>AZANTA Danmark A/S</t>
  </si>
  <si>
    <t>AZUR OXYGENE</t>
  </si>
  <si>
    <t>BACK2MEDICAL</t>
  </si>
  <si>
    <t>BALT</t>
  </si>
  <si>
    <t>Basilea Pharmaceutica International SA</t>
  </si>
  <si>
    <t>BDS DENTAL DEPOT</t>
  </si>
  <si>
    <t>BELGIQUE</t>
  </si>
  <si>
    <t>BETTINA TOSI CONSEIL</t>
  </si>
  <si>
    <t>BIOBANK</t>
  </si>
  <si>
    <t>BIOGEN</t>
  </si>
  <si>
    <t>Biogen Idec Research Limited</t>
  </si>
  <si>
    <t>Biomarin</t>
  </si>
  <si>
    <t>BioMarin France SAS</t>
  </si>
  <si>
    <t>BioMarin Pharmaceutical Inc.</t>
  </si>
  <si>
    <t>Biomet Manufacturing LLC</t>
  </si>
  <si>
    <t>Biomet Sports Medicine, LLC</t>
  </si>
  <si>
    <t>BIOPROTEC</t>
  </si>
  <si>
    <t>BIO-RAD Europe GmbH</t>
  </si>
  <si>
    <t>BIO-RAD Medical Diagnostics GmbH</t>
  </si>
  <si>
    <t>BIO-RAD SERVICES FRANCE</t>
  </si>
  <si>
    <t>Biosphere Medical</t>
  </si>
  <si>
    <t>BIOSYNEX</t>
  </si>
  <si>
    <t>Biotechni</t>
  </si>
  <si>
    <t>BIOTONE TECHNOLOGIE</t>
  </si>
  <si>
    <t>BIOTRONIK</t>
  </si>
  <si>
    <t>BIOXIS PHARMACEUTICALS</t>
  </si>
  <si>
    <t>BLI-DBP</t>
  </si>
  <si>
    <t>Blueprint Partnership</t>
  </si>
  <si>
    <t>BMS Canada Co.</t>
  </si>
  <si>
    <t>Boehringer Ingelheim EspaÃ±a, S.A.</t>
  </si>
  <si>
    <t>Boehringer Ingelheim</t>
  </si>
  <si>
    <t>Boehringer Ingelheim Middle East &amp; North Africa LLC</t>
  </si>
  <si>
    <t>Boehringer Ingelheim Pharma GmbH &amp; Co.KG</t>
  </si>
  <si>
    <t>Boehringer Ingelheim RCV GmbH &amp; Co KG</t>
  </si>
  <si>
    <t>Boehringer Ingelheim Singapore Pte Ltd</t>
  </si>
  <si>
    <t>Boehringer Ingelheim, Promeco S.A. de C.V.</t>
  </si>
  <si>
    <t>BOLTON MEDICAL</t>
  </si>
  <si>
    <t>BONE 3D</t>
  </si>
  <si>
    <t>BOSTON</t>
  </si>
  <si>
    <t>BRACCO</t>
  </si>
  <si>
    <t>BRAHMS</t>
  </si>
  <si>
    <t>Brain-ed Ucation</t>
  </si>
  <si>
    <t>Brandtrust</t>
  </si>
  <si>
    <t>Bristol Myers Squibb Limited</t>
  </si>
  <si>
    <t>Bristol-Myers Squibb Argentina SRL</t>
  </si>
  <si>
    <t>Bristol-Myers Squibb Corée</t>
  </si>
  <si>
    <t>Bristol-Myers Squibb Gesmbh</t>
  </si>
  <si>
    <t>Bristol-Myers Squibb India</t>
  </si>
  <si>
    <t>Bristol-Myers Squibb Marketing Services SRL</t>
  </si>
  <si>
    <t>Bristol-Myers Squibb Pharma Hong Kong Limited</t>
  </si>
  <si>
    <t>BRISTOL-MYERS SQUIBB S.r.l</t>
  </si>
  <si>
    <t>Bristol-Myers Squibb Spol s r.o.</t>
  </si>
  <si>
    <t>BRUKER FRANCE SAS</t>
  </si>
  <si>
    <t>BV</t>
  </si>
  <si>
    <t>C.MEDIC FRANCE</t>
  </si>
  <si>
    <t>CÃ´té Audition</t>
  </si>
  <si>
    <t>Callimedia</t>
  </si>
  <si>
    <t>CANCERODIGEST</t>
  </si>
  <si>
    <t>CAPTIO TECH, S.L.</t>
  </si>
  <si>
    <t>Cardinal Health Belgium 505 BVBA</t>
  </si>
  <si>
    <t>Cardinal Health Switzerland 515 GmbH</t>
  </si>
  <si>
    <t>CAREFUSION</t>
  </si>
  <si>
    <t>CAREFUSION SWITZERLAND 317 SÃ rl</t>
  </si>
  <si>
    <t>CARL ZEISS</t>
  </si>
  <si>
    <t>Cascadian Therapeutics Inc.</t>
  </si>
  <si>
    <t>CEDH - CENTRE D'ENSEIGNEMENT ET DE DEVELOPPEMENT DE L'HOMEOPATHIE</t>
  </si>
  <si>
    <t>Celgene Corporation</t>
  </si>
  <si>
    <t>Cellnovo Group SA</t>
  </si>
  <si>
    <t>Centravet</t>
  </si>
  <si>
    <t>CENTRE DE FORMATION EN HOMEOPATHIE - CDFH</t>
  </si>
  <si>
    <t>CEVA BIOVAC</t>
  </si>
  <si>
    <t>Ceva Santé Animale</t>
  </si>
  <si>
    <t>Cheplapharm France</t>
  </si>
  <si>
    <t>CHIESI FARMACEUTICI S.p.A.</t>
  </si>
  <si>
    <t>CICADUM</t>
  </si>
  <si>
    <t>CICAPLUS</t>
  </si>
  <si>
    <t>Circassia Limited</t>
  </si>
  <si>
    <t>CLAD SANTE</t>
  </si>
  <si>
    <t>Cleanis SAS</t>
  </si>
  <si>
    <t>CLERAD SAS</t>
  </si>
  <si>
    <t>CLINACT</t>
  </si>
  <si>
    <t>Clovis Oncology</t>
  </si>
  <si>
    <t>Concept Infos</t>
  </si>
  <si>
    <t>Confiance Sante</t>
  </si>
  <si>
    <t>ContraFect Corporation</t>
  </si>
  <si>
    <t>COOPER</t>
  </si>
  <si>
    <t>COOPERATIVE VETERINAIRE DE L'OUEST</t>
  </si>
  <si>
    <t>COORDIPERF 44</t>
  </si>
  <si>
    <t>CORIN FRANCE</t>
  </si>
  <si>
    <t>CORSICA SANTE</t>
  </si>
  <si>
    <t>COVETO LIMOGES</t>
  </si>
  <si>
    <t>Craven</t>
  </si>
  <si>
    <t>CRISTALENS INDUSTRIE</t>
  </si>
  <si>
    <t>CTI BioPharma Corp.</t>
  </si>
  <si>
    <t>CURETIS FRANCE SARL</t>
  </si>
  <si>
    <t>Cyclacel Limited</t>
  </si>
  <si>
    <t>CYTISCO</t>
  </si>
  <si>
    <t>DÃ´mes Pharma</t>
  </si>
  <si>
    <t>Daiichi Sankyo Europe GmbH</t>
  </si>
  <si>
    <t>Daiichi Sankyo</t>
  </si>
  <si>
    <t>Daiichi Sankyo Oncology Europe GmbH</t>
  </si>
  <si>
    <t>DAIICHI SANKYO ONCOLOGY FRANCE</t>
  </si>
  <si>
    <t>Debiopharm International SA</t>
  </si>
  <si>
    <t>Dechra Veterinary Products SAS</t>
  </si>
  <si>
    <t>Defymed</t>
  </si>
  <si>
    <t>DELMONT IMAGING</t>
  </si>
  <si>
    <t>DENTSPLY</t>
  </si>
  <si>
    <t>DENTSPLY SIRONA FRANCE</t>
  </si>
  <si>
    <t>DEUXS</t>
  </si>
  <si>
    <t>Diamed</t>
  </si>
  <si>
    <t>DiMed Care</t>
  </si>
  <si>
    <t>DIURNAL Group PLC</t>
  </si>
  <si>
    <t>Dompé Farmaceutici S.p.A</t>
  </si>
  <si>
    <t>Dompé</t>
  </si>
  <si>
    <t>Dompé France SAS</t>
  </si>
  <si>
    <t>DORC France</t>
  </si>
  <si>
    <t>Dr VINKOV  Anton</t>
  </si>
  <si>
    <t>DRÃ„GER MEDICAL GmbH</t>
  </si>
  <si>
    <t>DRAGER MEDICAL</t>
  </si>
  <si>
    <t>DrÃ¤ger France SAS</t>
  </si>
  <si>
    <t>DrÃ¤gerwerk AG &amp; Co. KGaA</t>
  </si>
  <si>
    <t>DUFLOT AUDITION</t>
  </si>
  <si>
    <t>DUFOLOT D.T</t>
  </si>
  <si>
    <t>E LEARNING SANTE EUROPE</t>
  </si>
  <si>
    <t>Edwards Lifesciences Corp.</t>
  </si>
  <si>
    <t>Edwards Lifesciences LLC</t>
  </si>
  <si>
    <t>EDWARDS LIFESCIENCES TAIWAN CORP</t>
  </si>
  <si>
    <t>Edwards Lifesciences Thailand</t>
  </si>
  <si>
    <t>Edwards LS Poland Sp. z o.o.</t>
  </si>
  <si>
    <t>Efi'Science</t>
  </si>
  <si>
    <t>Elanco France SAS</t>
  </si>
  <si>
    <t>ELEMENTS SANTÉ</t>
  </si>
  <si>
    <t>Eli Lilly and Company</t>
  </si>
  <si>
    <t>Eli Lilly</t>
  </si>
  <si>
    <t>ELIA NORMANDIE</t>
  </si>
  <si>
    <t>ELIA PICARDIE</t>
  </si>
  <si>
    <t>ELITech Clinical Systems SAS</t>
  </si>
  <si>
    <t>ELIVIE</t>
  </si>
  <si>
    <t>ELPI SANTE</t>
  </si>
  <si>
    <t>ElsaLys Biotech</t>
  </si>
  <si>
    <t>ENDODIAG</t>
  </si>
  <si>
    <t>ENOV</t>
  </si>
  <si>
    <t>entendre chartres</t>
  </si>
  <si>
    <t>Enterome SA</t>
  </si>
  <si>
    <t>ENTRAD</t>
  </si>
  <si>
    <t>EOLE MEDICAL</t>
  </si>
  <si>
    <t>E-OPHTALMO</t>
  </si>
  <si>
    <t>Erbe Medical</t>
  </si>
  <si>
    <t>ESPACE OPTIQUE AUDITION</t>
  </si>
  <si>
    <t>ESTOR S.p.A.</t>
  </si>
  <si>
    <t>ETHICAL MEDICAL IMPLANTS</t>
  </si>
  <si>
    <t>EURL AUDITION CORINNE CARLOT</t>
  </si>
  <si>
    <t>eurl lb sante</t>
  </si>
  <si>
    <t>EUROPE BRIDGE</t>
  </si>
  <si>
    <t>European Market Maintenance Assessment</t>
  </si>
  <si>
    <t>EUSA Pharma (UK) Limited</t>
  </si>
  <si>
    <t>EVADOM</t>
  </si>
  <si>
    <t>EVANEMY DISTRIBUTION</t>
  </si>
  <si>
    <t>EVER Pharma France</t>
  </si>
  <si>
    <t>EXCELLENCE PERF. A DOMICILE/STUDIOSANTE 39</t>
  </si>
  <si>
    <t>Excerpta Medica BV</t>
  </si>
  <si>
    <t>EXETER PHARMA CONSULTANCY LLC</t>
  </si>
  <si>
    <t>FILAVIE</t>
  </si>
  <si>
    <t>Five Prime Therapeutics, Inc.</t>
  </si>
  <si>
    <t>FLUM</t>
  </si>
  <si>
    <t>FMR GLOBAL HEALTH</t>
  </si>
  <si>
    <t>FRESENIUS</t>
  </si>
  <si>
    <t>FSK</t>
  </si>
  <si>
    <t>Galderma</t>
  </si>
  <si>
    <t>GAMBRO</t>
  </si>
  <si>
    <t>GEDEON RCHTER Plc</t>
  </si>
  <si>
    <t>GELSCOM</t>
  </si>
  <si>
    <t>GENZYME</t>
  </si>
  <si>
    <t>GEP SANTE SUD EST</t>
  </si>
  <si>
    <t>GERS SAS</t>
  </si>
  <si>
    <t>Gesellschaft fÃ¼r Konsumforschung (GfK SE)</t>
  </si>
  <si>
    <t>GIE AUDILAB RESSOURCES</t>
  </si>
  <si>
    <t>GILEAD SCIENCES INTERNATIONAL</t>
  </si>
  <si>
    <t>Glaukos Corporation</t>
  </si>
  <si>
    <t>Glaukos France SASU</t>
  </si>
  <si>
    <t>GLAXOSMITHKLINE</t>
  </si>
  <si>
    <t>Global Marketing Pharma</t>
  </si>
  <si>
    <t>GLOBAL S</t>
  </si>
  <si>
    <t>GRANDAUDITION</t>
  </si>
  <si>
    <t>Grandir Nature</t>
  </si>
  <si>
    <t>GRANDVISION FRANCE</t>
  </si>
  <si>
    <t>GREATBATCH MEDICAL</t>
  </si>
  <si>
    <t>GROUPE INTERACTION</t>
  </si>
  <si>
    <t>GROUPE SOBER</t>
  </si>
  <si>
    <t>GW Research Limited</t>
  </si>
  <si>
    <t>HAEMONETICS CORPORATION</t>
  </si>
  <si>
    <t>Haemonetics France</t>
  </si>
  <si>
    <t>HAEMONETICS S.A.</t>
  </si>
  <si>
    <t>HALIODX</t>
  </si>
  <si>
    <t>HANDI PHARM BRETAGNE</t>
  </si>
  <si>
    <t>Hands Up</t>
  </si>
  <si>
    <t>Harris Interactive</t>
  </si>
  <si>
    <t>HEARWEAR PROJECT</t>
  </si>
  <si>
    <t>HELIOS CHIRURGIE</t>
  </si>
  <si>
    <t>HELLI SANTE</t>
  </si>
  <si>
    <t>Helsinn SA</t>
  </si>
  <si>
    <t>HEMOCUE FRANCE</t>
  </si>
  <si>
    <t>HIGHLIFE</t>
  </si>
  <si>
    <t>HIPPOCAMPE</t>
  </si>
  <si>
    <t>HIPRA FRANCE</t>
  </si>
  <si>
    <t>Hologic Iberia, S.L.</t>
  </si>
  <si>
    <t>HOLOGIC N.V</t>
  </si>
  <si>
    <t>HOLOGIC NETHERLANDS B.V</t>
  </si>
  <si>
    <t>Hologic, Inc.</t>
  </si>
  <si>
    <t>HOPSCOTCH CONGRES</t>
  </si>
  <si>
    <t>HORAMA SA</t>
  </si>
  <si>
    <t>Horizon Pharma plc</t>
  </si>
  <si>
    <t>HUGON ACOUSTIQUE SARL</t>
  </si>
  <si>
    <t>HYGIENE SANTE ENVIRONNEMENT</t>
  </si>
  <si>
    <t>IASO2</t>
  </si>
  <si>
    <t>ICON Clinical Research Limited</t>
  </si>
  <si>
    <t>ICON CLINICAL RESEARCH</t>
  </si>
  <si>
    <t>Idée Ã  Suivre</t>
  </si>
  <si>
    <t>Idorsia Pharmaceuticals Ltd.</t>
  </si>
  <si>
    <t>Ignyta,Inc.</t>
  </si>
  <si>
    <t>IMAGENCE</t>
  </si>
  <si>
    <t>Impulse Dynamics Germany GmbH</t>
  </si>
  <si>
    <t>IMS HEALTH</t>
  </si>
  <si>
    <t>IMSWorld</t>
  </si>
  <si>
    <t>IN LOG SAS</t>
  </si>
  <si>
    <t>Incyte International</t>
  </si>
  <si>
    <t>INDERMA LABORATOIRE DERMATOLOGIQUE</t>
  </si>
  <si>
    <t>INDIVIOR France</t>
  </si>
  <si>
    <t>INOPHARM LIMITED</t>
  </si>
  <si>
    <t>INSULET FRANCE</t>
  </si>
  <si>
    <t>International Health Management Association, Inc.</t>
  </si>
  <si>
    <t>INTERVET</t>
  </si>
  <si>
    <t>INTUITIVE SURGICAL DEUTSCHLAND GmbH</t>
  </si>
  <si>
    <t>INTUITIVE SURGICAL</t>
  </si>
  <si>
    <t>INTUITIVE SURGICAL LIMITED</t>
  </si>
  <si>
    <t>INTUITIVE SURGICAL SAS</t>
  </si>
  <si>
    <t>ION BEAM APPLICATIONS S.A.</t>
  </si>
  <si>
    <t>Ionis Pharmaceuticals, Inc.</t>
  </si>
  <si>
    <t>IOWA APPROACH INC</t>
  </si>
  <si>
    <t>IPSEN</t>
  </si>
  <si>
    <t>Ipsos</t>
  </si>
  <si>
    <t>IQVIA</t>
  </si>
  <si>
    <t>IQVIA Information Solutions France</t>
  </si>
  <si>
    <t>IQVIA Medical Radar</t>
  </si>
  <si>
    <t>IQVIA Operations France</t>
  </si>
  <si>
    <t>IQVIA Solutions UK Ltd</t>
  </si>
  <si>
    <t>IS</t>
  </si>
  <si>
    <t>ISIS AVEYRON</t>
  </si>
  <si>
    <t>ISIS BAYONNE</t>
  </si>
  <si>
    <t>ISIS BOURGOGNE</t>
  </si>
  <si>
    <t>ISIS CHAMPAGNE</t>
  </si>
  <si>
    <t>ISIS EURE ET LOIR</t>
  </si>
  <si>
    <t>ISIS LORRAINE</t>
  </si>
  <si>
    <t>ISIS MEDICAL AQUITAINE</t>
  </si>
  <si>
    <t>Isis MéditerranÃ©e</t>
  </si>
  <si>
    <t>IsoTis International SÃ RL</t>
  </si>
  <si>
    <t>ITM Solucin GmbH</t>
  </si>
  <si>
    <t>JAKE</t>
  </si>
  <si>
    <t>JANSSEN HORIZON</t>
  </si>
  <si>
    <t>JAZZ Pharmaceuticals Ireland Limited</t>
  </si>
  <si>
    <t>Johnson &amp; Johnson</t>
  </si>
  <si>
    <t>Johnson &amp; Johnson Medical SAS</t>
  </si>
  <si>
    <t>Johnson et Johnson Santé BeautÃ© France</t>
  </si>
  <si>
    <t>JULIE SOFTWARE</t>
  </si>
  <si>
    <t>JULIE SOLUTIONS</t>
  </si>
  <si>
    <t>Kenes International Organisers of Congresses SA</t>
  </si>
  <si>
    <t>KEPHALIOS</t>
  </si>
  <si>
    <t>KERI MEDICAL SA</t>
  </si>
  <si>
    <t>KPMG LLP UK</t>
  </si>
  <si>
    <t>Kynetec France</t>
  </si>
  <si>
    <t>KYOWA KIRIN</t>
  </si>
  <si>
    <t>KYOWA KIRIN SERVICES LTD</t>
  </si>
  <si>
    <t>L.M.D</t>
  </si>
  <si>
    <t>LA GENETTE OPTIQUE</t>
  </si>
  <si>
    <t>Laboratoire AGUETTANT, SociétÃ© par Actions SimplifiÃ©e</t>
  </si>
  <si>
    <t>AGUETTANT</t>
  </si>
  <si>
    <t>LABORATOIRE DE CORRECTION AUDITIVE DE MARSEILLE PRADO</t>
  </si>
  <si>
    <t>Dermocosmétique Active Docteur Pierre Ricaud</t>
  </si>
  <si>
    <t>Laboratoire du Gomenol</t>
  </si>
  <si>
    <t>LABORATOIRE HRA PHARMA</t>
  </si>
  <si>
    <t>LABORATOIRE L.C.V.</t>
  </si>
  <si>
    <t>laboratoire TVM</t>
  </si>
  <si>
    <t>LABORATOIRE X.O</t>
  </si>
  <si>
    <t>LABORATOIRES ANIOS</t>
  </si>
  <si>
    <t>LABORATOIRES BIOVE</t>
  </si>
  <si>
    <t>Laboratoires de Biologie VégÃ©tale Yves Rocher</t>
  </si>
  <si>
    <t>Biologie Végétale Yves Rocher</t>
  </si>
  <si>
    <t>Laboratoires des Réalisations ThÃ©rapeutiques ELERTE</t>
  </si>
  <si>
    <t>Réalisations Thérapeutiques ELERTE</t>
  </si>
  <si>
    <t>LABORATOIRES DIETETIQUE ET SANTE</t>
  </si>
  <si>
    <t>Laboratoires EONA</t>
  </si>
  <si>
    <t>LABORATOIRES ERSA</t>
  </si>
  <si>
    <t>Laboratoires Filorga</t>
  </si>
  <si>
    <t>Laboratoires GrÃ¼nenthal SAS</t>
  </si>
  <si>
    <t>LABORATOIRES LIERAC</t>
  </si>
  <si>
    <t>LABORATOIRES URGO HEALTHCARE</t>
  </si>
  <si>
    <t>Laborie Medical Technologies Europe Limited</t>
  </si>
  <si>
    <t>LAC</t>
  </si>
  <si>
    <t>LAUNCH Diagnostics France SAS</t>
  </si>
  <si>
    <t>LC ENTENDRE</t>
  </si>
  <si>
    <t>LDSANTE</t>
  </si>
  <si>
    <t>Leadership In Medicine</t>
  </si>
  <si>
    <t>Leadiant Biosciences SASU</t>
  </si>
  <si>
    <t>LEO Pharma A/S</t>
  </si>
  <si>
    <t>LEO Pharma Algérie</t>
  </si>
  <si>
    <t>LES EDITIONS DU MEDECIN GENERALISTE</t>
  </si>
  <si>
    <t>Le Généraliste</t>
  </si>
  <si>
    <t>SERVIER</t>
  </si>
  <si>
    <t>Leufen Medical France SARL</t>
  </si>
  <si>
    <t>LILIAL</t>
  </si>
  <si>
    <t>LIMACORPORATE</t>
  </si>
  <si>
    <t>linkmedical</t>
  </si>
  <si>
    <t>Linvatec Europe bvba</t>
  </si>
  <si>
    <t>LivaNova Belgium NV</t>
  </si>
  <si>
    <t>LivaNova France SAS</t>
  </si>
  <si>
    <t>LivaNova SAS</t>
  </si>
  <si>
    <t>LJ CORPORATE</t>
  </si>
  <si>
    <t>Loire Assistance Sante</t>
  </si>
  <si>
    <t>LONGIMPEx</t>
  </si>
  <si>
    <t>LOURAPH</t>
  </si>
  <si>
    <t>Luxottica France</t>
  </si>
  <si>
    <t>LYRA FRANCE</t>
  </si>
  <si>
    <t>MA SANTE A DOMICILE SAS</t>
  </si>
  <si>
    <t>MaaT Pharma</t>
  </si>
  <si>
    <t>MADE IN AGENCE</t>
  </si>
  <si>
    <t>Mapi Life Science France SAS</t>
  </si>
  <si>
    <t>MARGAUX ORANGE</t>
  </si>
  <si>
    <t>Market iT</t>
  </si>
  <si>
    <t>MAST DIAGNOSTIC</t>
  </si>
  <si>
    <t>MBAR ASSISTANCE RESPIRATOIRE</t>
  </si>
  <si>
    <t>MedDay Pharmaceuticals</t>
  </si>
  <si>
    <t>Medical Education Global Solutions</t>
  </si>
  <si>
    <t>Medical Services Institute</t>
  </si>
  <si>
    <t>Medicom Concept</t>
  </si>
  <si>
    <t>MEDICONTUR FRANCE</t>
  </si>
  <si>
    <t>MEDICONTUR INTERNATIONAL SA</t>
  </si>
  <si>
    <t>MEDICORTHO</t>
  </si>
  <si>
    <t>MEDI-QUALITE OMEGA</t>
  </si>
  <si>
    <t>Medlumics S.L.</t>
  </si>
  <si>
    <t>MEDLUMICS SL</t>
  </si>
  <si>
    <t>MED'OUEST SPINE</t>
  </si>
  <si>
    <t>MEDSOFT</t>
  </si>
  <si>
    <t>MEDTRONIC</t>
  </si>
  <si>
    <t>MEDTRONIC INTERNATIONAL TRADING SARL</t>
  </si>
  <si>
    <t>melisana Pharma</t>
  </si>
  <si>
    <t>MERIAL</t>
  </si>
  <si>
    <t>Mérieux UniversitÃ©</t>
  </si>
  <si>
    <t>Merz Argentina S.A.</t>
  </si>
  <si>
    <t>Merz Asia Pacific PTE Ltd</t>
  </si>
  <si>
    <t>Merz Colombia SAS</t>
  </si>
  <si>
    <t>Merz Middle East FZ LLC</t>
  </si>
  <si>
    <t>Merz North America LLC</t>
  </si>
  <si>
    <t>Merz Pharma (Schweiz) AG</t>
  </si>
  <si>
    <t>Merz Pharma Austria GmbH</t>
  </si>
  <si>
    <t>Merz Pharma Benelux B.V.</t>
  </si>
  <si>
    <t>Merz Pharma Canada, Ltd.</t>
  </si>
  <si>
    <t>Merz Pharma Espana S.L.</t>
  </si>
  <si>
    <t>MERZ PHARMA FRANCE (VIA LA FONDERIE)</t>
  </si>
  <si>
    <t>Merz Pharma GmbH &amp; Co. KGaA</t>
  </si>
  <si>
    <t>Merz Pharma Italia S.r.l.</t>
  </si>
  <si>
    <t>Merz Pharma LLC</t>
  </si>
  <si>
    <t>Merz Pharma S.A. de C.V.</t>
  </si>
  <si>
    <t>Merz Pharma UK Ltd.</t>
  </si>
  <si>
    <t>METAPLAN - Michel Borcier SAS</t>
  </si>
  <si>
    <t>MG Pharma</t>
  </si>
  <si>
    <t>Micrel Medical Devices SA</t>
  </si>
  <si>
    <t>MICROLINE FRANCE</t>
  </si>
  <si>
    <t>Mindfrog</t>
  </si>
  <si>
    <t>MKO Global Partners</t>
  </si>
  <si>
    <t>Modérateur Ministère de la SantÃ©</t>
  </si>
  <si>
    <t>MorphoSys AG</t>
  </si>
  <si>
    <t>MP BIOMEDICALS</t>
  </si>
  <si>
    <t>MP MEDICAL</t>
  </si>
  <si>
    <t>MSD ANIMAL HEALTH INNOVATION</t>
  </si>
  <si>
    <t>MSD VACCINS</t>
  </si>
  <si>
    <t>MSI</t>
  </si>
  <si>
    <t>MSM</t>
  </si>
  <si>
    <t>MUTUALITE FRANCAISE VIENNE</t>
  </si>
  <si>
    <t>MYR GmbH</t>
  </si>
  <si>
    <t>Myriad Genetics SAS</t>
  </si>
  <si>
    <t>national market</t>
  </si>
  <si>
    <t>NELLI MEDICAL</t>
  </si>
  <si>
    <t>Neo Medical S.A.</t>
  </si>
  <si>
    <t>Neo Medical S.A.S.</t>
  </si>
  <si>
    <t>Neotract, Inc.</t>
  </si>
  <si>
    <t>NEOVII PHARMACEUTICALS AG</t>
  </si>
  <si>
    <t>NESTLE HEALTH SCIENCE FRANCE</t>
  </si>
  <si>
    <t>Nestle Skin Health</t>
  </si>
  <si>
    <t>NEURVANA MEDICAL LLC</t>
  </si>
  <si>
    <t>NEW CARD</t>
  </si>
  <si>
    <t>NEWCO</t>
  </si>
  <si>
    <t>NEXTEP</t>
  </si>
  <si>
    <t>NG Biotech</t>
  </si>
  <si>
    <t>NIDEK CO LTD</t>
  </si>
  <si>
    <t>Nippon Boehringer Ingelheim CO., LTD.</t>
  </si>
  <si>
    <t>NOBEL BIOCARE ITALIANA SRL</t>
  </si>
  <si>
    <t>Nord Santé</t>
  </si>
  <si>
    <t>Nordic Nanovector ASA</t>
  </si>
  <si>
    <t>NORGINE SAS</t>
  </si>
  <si>
    <t>NOROX</t>
  </si>
  <si>
    <t>NOVOMEDICS FRANCE</t>
  </si>
  <si>
    <t>nuaxia Limited</t>
  </si>
  <si>
    <t>NUKLEUS</t>
  </si>
  <si>
    <t>NuVasive Netherlands B.V.</t>
  </si>
  <si>
    <t>O2 MEGA</t>
  </si>
  <si>
    <t>OBIONE</t>
  </si>
  <si>
    <t>ODONTEC</t>
  </si>
  <si>
    <t>ODY-C</t>
  </si>
  <si>
    <t>OLORTHO</t>
  </si>
  <si>
    <t>Olympus Keymed</t>
  </si>
  <si>
    <t>OLYMPUS SVERIGE AB</t>
  </si>
  <si>
    <t>OMD</t>
  </si>
  <si>
    <t>Oncopeptides AB</t>
  </si>
  <si>
    <t>OPTIQUE PHILIPPE LAFONT</t>
  </si>
  <si>
    <t>Optiswiss France SÃ rl</t>
  </si>
  <si>
    <t>OPUSLINE</t>
  </si>
  <si>
    <t>ORTHOMED SAS</t>
  </si>
  <si>
    <t>ORTHOTAXY</t>
  </si>
  <si>
    <t>ORTUS</t>
  </si>
  <si>
    <t>OSALIA</t>
  </si>
  <si>
    <t>Osprey Health Consulting</t>
  </si>
  <si>
    <t>OsteoMed LLC</t>
  </si>
  <si>
    <t>Otsuka America Pharmaceutical, Inc</t>
  </si>
  <si>
    <t>Otsuka</t>
  </si>
  <si>
    <t>Otsuka Europe Development and Commercialisation Ltd.</t>
  </si>
  <si>
    <t>Otsuka Frankfurt Research Institute GmbH</t>
  </si>
  <si>
    <t>Otsuka Pharmaceutical Co., Ltd.</t>
  </si>
  <si>
    <t>Otsuka Pharmaceutical Development &amp; Commercialization, Inc</t>
  </si>
  <si>
    <t>Otsuka Pharmaceutical Europe Ltd</t>
  </si>
  <si>
    <t>Otsuka Pharmaceutical Italy S.r.l.</t>
  </si>
  <si>
    <t>Otsuka Pharmaceutical S.A.</t>
  </si>
  <si>
    <t>OuÃ¯e Fine</t>
  </si>
  <si>
    <t>Oxford Immunotec Ltd</t>
  </si>
  <si>
    <t>OXYLIS</t>
  </si>
  <si>
    <t>PÃ´le Cosmétique</t>
  </si>
  <si>
    <t>PARI PULMOMED</t>
  </si>
  <si>
    <t>PATIENTYS</t>
  </si>
  <si>
    <t>PCN</t>
  </si>
  <si>
    <t>PERF ASSISTANCE</t>
  </si>
  <si>
    <t>PERF DOM</t>
  </si>
  <si>
    <t>PERFUDOM SAS</t>
  </si>
  <si>
    <t>Pharmacyclics LLC</t>
  </si>
  <si>
    <t>PHARMAGEST INTERACTIVE</t>
  </si>
  <si>
    <t>PHARMING GROUP NV</t>
  </si>
  <si>
    <t>Pharm-Olam International (France)</t>
  </si>
  <si>
    <t>Philippe Briere - Agent Commercial</t>
  </si>
  <si>
    <t>Philips Santé@Domicile</t>
  </si>
  <si>
    <t>PHR Lab</t>
  </si>
  <si>
    <t>PHYSIO-ASSIST</t>
  </si>
  <si>
    <t>PILEJE</t>
  </si>
  <si>
    <t>PIXEE MEDICAL</t>
  </si>
  <si>
    <t>Pixium Vision</t>
  </si>
  <si>
    <t>PLUS PHARMACIE</t>
  </si>
  <si>
    <t>PM SANTE</t>
  </si>
  <si>
    <t>PREGLEM</t>
  </si>
  <si>
    <t>PROCEPT BioRobotics Corporation</t>
  </si>
  <si>
    <t>PRODIMED</t>
  </si>
  <si>
    <t>PROMEGA FRANCE</t>
  </si>
  <si>
    <t>PROVEPHARM</t>
  </si>
  <si>
    <t>Provepharm Life Solutions</t>
  </si>
  <si>
    <t>Pulmonx International SÃ rl</t>
  </si>
  <si>
    <t>Puma Biotechnology</t>
  </si>
  <si>
    <t>QALIAN</t>
  </si>
  <si>
    <t>QUALIMEDIS</t>
  </si>
  <si>
    <t>QUANTA MEDCIAL</t>
  </si>
  <si>
    <t>RAISON DE SANTE</t>
  </si>
  <si>
    <t>Reddy Pharma SAS</t>
  </si>
  <si>
    <t>#N/A</t>
  </si>
  <si>
    <t>Renbel Travel Srl</t>
  </si>
  <si>
    <t>RESPIO2</t>
  </si>
  <si>
    <t>RESULTIME</t>
  </si>
  <si>
    <t>Retrophin Europe Limited</t>
  </si>
  <si>
    <t>Retrophin, Inc</t>
  </si>
  <si>
    <t>Rhythm Pharmaceuticals, Inc.</t>
  </si>
  <si>
    <t>RJM Group LLC</t>
  </si>
  <si>
    <t>ROBOCATH</t>
  </si>
  <si>
    <t>Roche Algérie</t>
  </si>
  <si>
    <t>ROCHE ALLEMAGNE</t>
  </si>
  <si>
    <t>ROCHE ARABIE SAOUDITE</t>
  </si>
  <si>
    <t>ROCHE ARGENTINE</t>
  </si>
  <si>
    <t>ROCHE AUTRICHE</t>
  </si>
  <si>
    <t>ROCHE BRESIL</t>
  </si>
  <si>
    <t>ROCHE CANADA</t>
  </si>
  <si>
    <t>ROCHE CHINE</t>
  </si>
  <si>
    <t>ROCHE COTE D'IVOIRE</t>
  </si>
  <si>
    <t>ROCHE DANEMARK</t>
  </si>
  <si>
    <t>Roche Diagnostics Belgium</t>
  </si>
  <si>
    <t>ROCHE Emirats Arabes Unis</t>
  </si>
  <si>
    <t>ROCHE ESPAGNE</t>
  </si>
  <si>
    <t>ROCHE ETATS-UNIS</t>
  </si>
  <si>
    <t>ROCHE ETATS-UNIS TCRC</t>
  </si>
  <si>
    <t>ROCHE GRECE</t>
  </si>
  <si>
    <t>ROCHE HONG KONG</t>
  </si>
  <si>
    <t>ROCHE IRLANDE</t>
  </si>
  <si>
    <t>ROCHE ISRAEL</t>
  </si>
  <si>
    <t>ROCHE LITUANIE</t>
  </si>
  <si>
    <t>ROCHE MACEDOINE</t>
  </si>
  <si>
    <t>ROCHE MAROC</t>
  </si>
  <si>
    <t>ROCHE MEXIQUE</t>
  </si>
  <si>
    <t>ROCHE MONTENEGRO</t>
  </si>
  <si>
    <t>ROCHE PAYS-BAS</t>
  </si>
  <si>
    <t>ROCHE POLOGNE</t>
  </si>
  <si>
    <t>ROCHE PORTUGAL</t>
  </si>
  <si>
    <t>ROCHE REPUBLIQUE TCHEQUE</t>
  </si>
  <si>
    <t>ROCHE ROUMANIE</t>
  </si>
  <si>
    <t>ROCHE ROYAUME-UNI</t>
  </si>
  <si>
    <t>ROCHE RUSSIE</t>
  </si>
  <si>
    <t>Roche SAS</t>
  </si>
  <si>
    <t>Roche Sistemas de DiagnÃ³sticos, Lda.</t>
  </si>
  <si>
    <t>ROCHE SUEDE</t>
  </si>
  <si>
    <t>ROCHE SUISSE</t>
  </si>
  <si>
    <t>ROCHE TAIWAN</t>
  </si>
  <si>
    <t>ROCHE TUNISIE</t>
  </si>
  <si>
    <t>RONIN International Ltd</t>
  </si>
  <si>
    <t>R'SUD PERFUSION</t>
  </si>
  <si>
    <t>S R P</t>
  </si>
  <si>
    <t>S.A.M. SERELYS PHARMA</t>
  </si>
  <si>
    <t>S.O.S. OXYGENE GRAND OUEST 2</t>
  </si>
  <si>
    <t>SA</t>
  </si>
  <si>
    <t>SA GOODLIFE PHARMA</t>
  </si>
  <si>
    <t>SAFILO FRANCE</t>
  </si>
  <si>
    <t>Samsung Bioepis</t>
  </si>
  <si>
    <t>Sanofi Aventis</t>
  </si>
  <si>
    <t>Sanofi Pasteur Europe</t>
  </si>
  <si>
    <t>SANTEADOM SAS</t>
  </si>
  <si>
    <t>Santhera (Netherlands) B.V</t>
  </si>
  <si>
    <t>Sarepta International France</t>
  </si>
  <si>
    <t>SARL AMBELIO</t>
  </si>
  <si>
    <t>sarl audio prothèse Geny</t>
  </si>
  <si>
    <t>SARL DIAPERF</t>
  </si>
  <si>
    <t>SARL d'un état membre de la CEE</t>
  </si>
  <si>
    <t>SARL LA CRAU AUDITION</t>
  </si>
  <si>
    <t>SARL LASOL AYTRE</t>
  </si>
  <si>
    <t>SARL LASOL ROCHEFORT</t>
  </si>
  <si>
    <t>SARL MAP</t>
  </si>
  <si>
    <t>SARL ORTHO SANTE</t>
  </si>
  <si>
    <t>SARL SPRINGBOARD</t>
  </si>
  <si>
    <t>SAS BIMEDA FRANCE</t>
  </si>
  <si>
    <t>sas db audio</t>
  </si>
  <si>
    <t>SAS Kyomed</t>
  </si>
  <si>
    <t>SAS OPINIONWAY</t>
  </si>
  <si>
    <t>SAS TROUBAT</t>
  </si>
  <si>
    <t>SASU Blandine LANNEE</t>
  </si>
  <si>
    <t>SCA HYGIENE PRODUCTS</t>
  </si>
  <si>
    <t>SCAR</t>
  </si>
  <si>
    <t>Second Sight Medical Products Switzerland (sarl)</t>
  </si>
  <si>
    <t>SEIKO OPTICAL FRANCE</t>
  </si>
  <si>
    <t>Semantics MR LTD</t>
  </si>
  <si>
    <t>SENSORION</t>
  </si>
  <si>
    <t>Seven Dreamers Europe</t>
  </si>
  <si>
    <t>Shionogi Inc.</t>
  </si>
  <si>
    <t>Shire Deutschland GmbH</t>
  </si>
  <si>
    <t>SHIRE INTERNATIONAL</t>
  </si>
  <si>
    <t>Shire Pharmaceuticals Limited</t>
  </si>
  <si>
    <t>SI-BONE srl</t>
  </si>
  <si>
    <t>SILHOUETTE FRANCE</t>
  </si>
  <si>
    <t>SLC SANTE</t>
  </si>
  <si>
    <t>Small Heath Medical practice</t>
  </si>
  <si>
    <t>Small Heath pactice</t>
  </si>
  <si>
    <t>Small Heath Practice</t>
  </si>
  <si>
    <t>SociétÃ© des gaz industriels de la Guadeloupe</t>
  </si>
  <si>
    <t>SociétÃ© Française de Cardiologie</t>
  </si>
  <si>
    <t>SociétÃ© Française de Recherche et MÃ©decine du Sommeil</t>
  </si>
  <si>
    <t>Société Française de Recherche et Médecine du Sommeil</t>
  </si>
  <si>
    <t>SociétÃ© Guyanaise de l'Air Liquide</t>
  </si>
  <si>
    <t>SociétÃ© Martiniquaise de l'Air Liquide</t>
  </si>
  <si>
    <t>SociétÃ©s Ã©trangères du groupe Novartis</t>
  </si>
  <si>
    <t>Sociétés étrangères du groupe Novartis</t>
  </si>
  <si>
    <t>SOCIETE DE DIFFUSION DE MATERIEL OPTIQUE QUINIOU</t>
  </si>
  <si>
    <t>SOCIETE D'EXPLOITATION DE MOLECULES ORIGINALES</t>
  </si>
  <si>
    <t>SOCIETES DU GROUPE SANDOZ HORS FRANCE</t>
  </si>
  <si>
    <t>SODIMED</t>
  </si>
  <si>
    <t>SOMNIPLANET</t>
  </si>
  <si>
    <t>SOMNOCARE</t>
  </si>
  <si>
    <t>Sophia Genetics SAS</t>
  </si>
  <si>
    <t>Sorin CRM SAS</t>
  </si>
  <si>
    <t>SORIN GROUP Italia S.r.l.</t>
  </si>
  <si>
    <t>SORIN GROUP USA, Inc.</t>
  </si>
  <si>
    <t>SOS OXYGENE ILE DE FRANCE NORD- Gennevilliers</t>
  </si>
  <si>
    <t>SOS OXYGENE MEDITERRANEE- Vendres</t>
  </si>
  <si>
    <t>SOUN</t>
  </si>
  <si>
    <t>SOUTHERN IMPLANTS FRANCE</t>
  </si>
  <si>
    <t>Spark Therapeutics</t>
  </si>
  <si>
    <t>Spectrum Dynamics Medical SA</t>
  </si>
  <si>
    <t>STALLERGENES</t>
  </si>
  <si>
    <t>Stephenson Etudes</t>
  </si>
  <si>
    <t>stève consultants</t>
  </si>
  <si>
    <t>STUDIOSANTE</t>
  </si>
  <si>
    <t>STUDIOSANTE24</t>
  </si>
  <si>
    <t>Studiosante67</t>
  </si>
  <si>
    <t>suazio nv</t>
  </si>
  <si>
    <t>SURICOG</t>
  </si>
  <si>
    <t>SYNEIKA</t>
  </si>
  <si>
    <t>Taiho Oncology</t>
  </si>
  <si>
    <t>Taiho Oncology, Inc</t>
  </si>
  <si>
    <t>Takeda Belgium</t>
  </si>
  <si>
    <t>Takeda China Holdings co</t>
  </si>
  <si>
    <t>Takeda Emerging Market Business Unit</t>
  </si>
  <si>
    <t>Takeda Europe &amp; Canada Business Unit</t>
  </si>
  <si>
    <t>Takeda International - UK Branch</t>
  </si>
  <si>
    <t>Takeda Norway</t>
  </si>
  <si>
    <t>Takeda Pharma AB</t>
  </si>
  <si>
    <t>Takeda Pharmaceutical FZCO, Bureau de liaison Alger</t>
  </si>
  <si>
    <t>Takeda Pharmaceutical Portugal</t>
  </si>
  <si>
    <t>Takeda Pharmaceuticals FZCO</t>
  </si>
  <si>
    <t>Takeda Pharmaceuticals International Co.</t>
  </si>
  <si>
    <t>Takeda Pharmaceuticals U.S.A.</t>
  </si>
  <si>
    <t>Takeda Pharmaceutilcal Compagny Ltd</t>
  </si>
  <si>
    <t>Takeda Russia-CIS</t>
  </si>
  <si>
    <t>TAMING HEALTHCARE</t>
  </si>
  <si>
    <t>TECHNATURE</t>
  </si>
  <si>
    <t>TEOXANE SA</t>
  </si>
  <si>
    <t>TERUMO EUROPE NV</t>
  </si>
  <si>
    <t>TERUMO FRANCE SAS</t>
  </si>
  <si>
    <t>Tesaro Bio France SAS</t>
  </si>
  <si>
    <t>THEA PHARMA</t>
  </si>
  <si>
    <t>THIERRY DAMBREVILLE</t>
  </si>
  <si>
    <t>THOMMEN MEDICAL</t>
  </si>
  <si>
    <t>TILLOTTS PHARMA AG</t>
  </si>
  <si>
    <t>Time Research</t>
  </si>
  <si>
    <t>TIME TO BE (Time2B Consulting)</t>
  </si>
  <si>
    <t>Tips tank</t>
  </si>
  <si>
    <t>TLM DERMATO</t>
  </si>
  <si>
    <t>Tools4Patient S.A.</t>
  </si>
  <si>
    <t>TOP-Service fÃ¼r Lingualtechnik GmbH</t>
  </si>
  <si>
    <t>TransEnterix Inc.</t>
  </si>
  <si>
    <t>UBC Late Stage (UK) Limited</t>
  </si>
  <si>
    <t>Ultragenyx France</t>
  </si>
  <si>
    <t>ULTRAGENYX PHARMACEUTICAL INC.</t>
  </si>
  <si>
    <t>UNION NATIONALE DE FORMATION CONTINUE ET D'EVALUATION EN MEDECINE CARDIOVASCULAIRE</t>
  </si>
  <si>
    <t>United Therapeutics Corporation</t>
  </si>
  <si>
    <t>V2L</t>
  </si>
  <si>
    <t>VALBIOTIS</t>
  </si>
  <si>
    <t>vasopharm</t>
  </si>
  <si>
    <t>VENIPHARM</t>
  </si>
  <si>
    <t>VENTIL'HOME</t>
  </si>
  <si>
    <t>VENTIL'O2</t>
  </si>
  <si>
    <t>VETO PHARMA</t>
  </si>
  <si>
    <t>vetoquinol</t>
  </si>
  <si>
    <t>Vical Incorporated</t>
  </si>
  <si>
    <t>VIRBAC</t>
  </si>
  <si>
    <t>VIRBAC FRANCE</t>
  </si>
  <si>
    <t>VIRBAC NUTRITION</t>
  </si>
  <si>
    <t>Viroa Conseil</t>
  </si>
  <si>
    <t>Visiomed Group</t>
  </si>
  <si>
    <t>VISUfarma</t>
  </si>
  <si>
    <t>Vyaire Medical SAS</t>
  </si>
  <si>
    <t>Wickenstones Ltd</t>
  </si>
  <si>
    <t>WINNCARE FRANCE</t>
  </si>
  <si>
    <t>Worldone Research Limited d/b/a SERMO</t>
  </si>
  <si>
    <t>X4 Pharmaceuticals, Inc.</t>
  </si>
  <si>
    <t>ZB-ORTHO</t>
  </si>
  <si>
    <t>ZEBRA SANTE</t>
  </si>
  <si>
    <t>ZEPHYR MEDICAL</t>
  </si>
  <si>
    <t>Zimmer Biomet BVBA</t>
  </si>
  <si>
    <t>Zimmer Biomet France SAS</t>
  </si>
  <si>
    <t>Zimmer Inc.</t>
  </si>
  <si>
    <t>Zimmer Pte Ltd</t>
  </si>
  <si>
    <t>Zoetis France</t>
  </si>
  <si>
    <t>Zogenix International Limited</t>
  </si>
  <si>
    <t xml:space="preserve">   06/10/2018 18:25:33</t>
  </si>
  <si>
    <t xml:space="preserve">   06/10/2018 18:25:43</t>
  </si>
  <si>
    <t>Lieu</t>
  </si>
  <si>
    <t>Rémunérations
+ montants de conventions</t>
  </si>
  <si>
    <t>1er semestre 2018</t>
  </si>
  <si>
    <t>2ème semestre 2017</t>
  </si>
  <si>
    <t>12 derniers mois disponibles dans Transparence santé</t>
  </si>
  <si>
    <t>2014</t>
  </si>
  <si>
    <t>12 derniers mois disponibles</t>
  </si>
  <si>
    <t>2013</t>
  </si>
  <si>
    <t>2015</t>
  </si>
  <si>
    <t>2016</t>
  </si>
  <si>
    <t>2017</t>
  </si>
  <si>
    <t>2018</t>
  </si>
  <si>
    <t>Total GROUPE PROFESSION SANTE</t>
  </si>
  <si>
    <t>TOTAL GROUPE PROFESSION SANTE</t>
  </si>
  <si>
    <t>Total Montants</t>
  </si>
  <si>
    <t>Extrapolation sur la période</t>
  </si>
  <si>
    <t>Nbre cvts</t>
  </si>
  <si>
    <t>%</t>
  </si>
  <si>
    <t>Cumul%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</si>
</sst>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0.00\ &quot;€&quot;;\-#,##0.00\ &quot;€&quot;"/>
    <numFmt numFmtId="164" formatCode="#,##0\ &quot;€&quot;"/>
    <numFmt numFmtId="165" formatCode="0.0%"/>
  </numFmts>
  <fonts count="16" x14ac:knownFonts="1">
    <font>
      <sz val="11"/>
      <color theme="1"/>
      <name val="Calibri"/>
      <family val="2"/>
      <scheme val="minor"/>
    </font>
    <font>
      <sz val="10"/>
      <color indexed="8"/>
      <name val="Arial"/>
      <family val="2"/>
    </font>
    <font>
      <sz val="11"/>
      <color indexed="8"/>
      <name val="Calibri"/>
      <family val="2"/>
    </font>
    <font>
      <sz val="11"/>
      <name val="Calibri"/>
      <family val="2"/>
      <scheme val="minor"/>
    </font>
    <font>
      <sz val="10"/>
      <name val="Arial"/>
      <family val="2"/>
    </font>
    <font>
      <b/>
      <sz val="10"/>
      <name val="Arial"/>
      <family val="2"/>
    </font>
    <font>
      <u/>
      <sz val="10"/>
      <color indexed="12"/>
      <name val="Arial"/>
      <family val="2"/>
    </font>
    <font>
      <b/>
      <sz val="11"/>
      <color theme="1"/>
      <name val="Calibri"/>
      <family val="2"/>
      <scheme val="minor"/>
    </font>
    <font>
      <b/>
      <sz val="11"/>
      <color theme="0"/>
      <name val="Calibri"/>
      <family val="2"/>
      <scheme val="minor"/>
    </font>
    <font>
      <sz val="11"/>
      <color theme="0"/>
      <name val="Calibri"/>
      <family val="2"/>
      <scheme val="minor"/>
    </font>
    <font>
      <sz val="10"/>
      <color indexed="8"/>
      <name val="Arial"/>
    </font>
    <font>
      <sz val="11"/>
      <color indexed="8"/>
      <name val="Calibri"/>
    </font>
    <font>
      <sz val="9"/>
      <color indexed="81"/>
      <name val="Tahoma"/>
      <charset val="1"/>
    </font>
    <font>
      <b/>
      <sz val="9"/>
      <color indexed="81"/>
      <name val="Tahoma"/>
      <charset val="1"/>
    </font>
    <font>
      <sz val="9"/>
      <color indexed="81"/>
      <name val="Tahoma"/>
      <family val="2"/>
    </font>
    <font>
      <b/>
      <sz val="16"/>
      <color rgb="FFFF0000"/>
      <name val="Calibri"/>
      <family val="2"/>
      <scheme val="minor"/>
    </font>
  </fonts>
  <fills count="12">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6" tint="-0.499984740745262"/>
        <bgColor indexed="64"/>
      </patternFill>
    </fill>
    <fill>
      <patternFill patternType="solid">
        <fgColor rgb="FF00B050"/>
        <bgColor indexed="64"/>
      </patternFill>
    </fill>
    <fill>
      <patternFill patternType="solid">
        <fgColor rgb="FFFF0000"/>
        <bgColor indexed="64"/>
      </patternFill>
    </fill>
    <fill>
      <patternFill patternType="solid">
        <fgColor rgb="FFFF6600"/>
        <bgColor indexed="64"/>
      </patternFill>
    </fill>
    <fill>
      <patternFill patternType="solid">
        <fgColor rgb="FFCC0000"/>
        <bgColor indexed="64"/>
      </patternFill>
    </fill>
  </fills>
  <borders count="11">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s>
  <cellStyleXfs count="6">
    <xf numFmtId="0" fontId="0" fillId="0" borderId="0"/>
    <xf numFmtId="0" fontId="1" fillId="0" borderId="0"/>
    <xf numFmtId="0" fontId="1" fillId="0" borderId="0"/>
    <xf numFmtId="0" fontId="4" fillId="0" borderId="0"/>
    <xf numFmtId="0" fontId="6" fillId="0" borderId="0" applyNumberFormat="0" applyFill="0" applyBorder="0" applyAlignment="0" applyProtection="0">
      <alignment vertical="top"/>
      <protection locked="0"/>
    </xf>
    <xf numFmtId="0" fontId="10" fillId="0" borderId="0"/>
  </cellStyleXfs>
  <cellXfs count="106">
    <xf numFmtId="0" fontId="0" fillId="0" borderId="0" xfId="0"/>
    <xf numFmtId="49" fontId="0" fillId="0" borderId="0" xfId="0" applyNumberFormat="1"/>
    <xf numFmtId="0" fontId="0" fillId="0" borderId="0" xfId="0" applyAlignment="1">
      <alignment horizontal="left" vertical="top" wrapText="1"/>
    </xf>
    <xf numFmtId="3" fontId="0" fillId="0" borderId="0" xfId="0" applyNumberFormat="1" applyAlignment="1">
      <alignment horizontal="right"/>
    </xf>
    <xf numFmtId="0" fontId="2" fillId="2" borderId="1" xfId="2" applyFont="1" applyFill="1" applyBorder="1" applyAlignment="1">
      <alignment horizontal="center"/>
    </xf>
    <xf numFmtId="0" fontId="2" fillId="0" borderId="2" xfId="2" applyFont="1" applyFill="1" applyBorder="1" applyAlignment="1">
      <alignment wrapText="1"/>
    </xf>
    <xf numFmtId="0" fontId="2" fillId="0" borderId="2" xfId="1" applyFont="1" applyFill="1" applyBorder="1" applyAlignment="1">
      <alignment wrapText="1"/>
    </xf>
    <xf numFmtId="164" fontId="0" fillId="0" borderId="0" xfId="0" applyNumberFormat="1"/>
    <xf numFmtId="3" fontId="0" fillId="0" borderId="0" xfId="0" applyNumberFormat="1" applyAlignment="1">
      <alignment horizontal="left" vertical="top" wrapText="1"/>
    </xf>
    <xf numFmtId="14" fontId="0" fillId="0" borderId="0" xfId="0" applyNumberFormat="1" applyAlignment="1">
      <alignment horizontal="right" vertical="top" wrapText="1"/>
    </xf>
    <xf numFmtId="14" fontId="0" fillId="0" borderId="0" xfId="0" applyNumberFormat="1" applyAlignment="1">
      <alignment horizontal="right"/>
    </xf>
    <xf numFmtId="49" fontId="0" fillId="0" borderId="0" xfId="0" applyNumberFormat="1" applyAlignment="1">
      <alignment horizontal="left" vertical="top" wrapText="1"/>
    </xf>
    <xf numFmtId="0" fontId="2" fillId="0" borderId="0" xfId="2" applyFont="1" applyFill="1" applyBorder="1" applyAlignment="1">
      <alignment wrapText="1"/>
    </xf>
    <xf numFmtId="7" fontId="0" fillId="0" borderId="0" xfId="0" applyNumberFormat="1"/>
    <xf numFmtId="0" fontId="2" fillId="0" borderId="0" xfId="1" applyFont="1" applyFill="1" applyBorder="1" applyAlignment="1">
      <alignment wrapText="1"/>
    </xf>
    <xf numFmtId="0" fontId="5" fillId="3" borderId="0" xfId="3" applyFont="1" applyFill="1" applyBorder="1"/>
    <xf numFmtId="0" fontId="4" fillId="3" borderId="0" xfId="3" applyFill="1" applyBorder="1"/>
    <xf numFmtId="0" fontId="6" fillId="3" borderId="0" xfId="4" applyFill="1" applyBorder="1" applyAlignment="1" applyProtection="1">
      <protection locked="0"/>
    </xf>
    <xf numFmtId="0" fontId="5" fillId="3" borderId="0" xfId="3" applyFont="1" applyFill="1" applyBorder="1" applyProtection="1">
      <protection locked="0"/>
    </xf>
    <xf numFmtId="0" fontId="4" fillId="4" borderId="0" xfId="3" applyFill="1" applyBorder="1"/>
    <xf numFmtId="0" fontId="4" fillId="4" borderId="0" xfId="3" applyFill="1" applyAlignment="1" applyProtection="1">
      <protection locked="0"/>
    </xf>
    <xf numFmtId="14" fontId="0" fillId="0" borderId="0" xfId="0" applyNumberFormat="1"/>
    <xf numFmtId="0" fontId="0" fillId="0" borderId="2" xfId="0" applyFill="1" applyBorder="1"/>
    <xf numFmtId="0" fontId="3" fillId="0" borderId="2" xfId="0" applyFont="1" applyFill="1" applyBorder="1"/>
    <xf numFmtId="0" fontId="0" fillId="0" borderId="0" xfId="0" applyFill="1" applyBorder="1"/>
    <xf numFmtId="0" fontId="3" fillId="0" borderId="0" xfId="0" applyFont="1" applyFill="1" applyBorder="1"/>
    <xf numFmtId="0" fontId="0" fillId="0" borderId="0" xfId="0" applyFill="1"/>
    <xf numFmtId="0" fontId="3" fillId="0" borderId="0" xfId="0" applyFont="1" applyFill="1"/>
    <xf numFmtId="0" fontId="2" fillId="2" borderId="1" xfId="1" applyFont="1" applyFill="1" applyBorder="1" applyAlignment="1">
      <alignment horizontal="center"/>
    </xf>
    <xf numFmtId="0" fontId="0" fillId="0" borderId="4" xfId="0" applyBorder="1"/>
    <xf numFmtId="14" fontId="0" fillId="0" borderId="4" xfId="0" applyNumberFormat="1" applyBorder="1"/>
    <xf numFmtId="0" fontId="0" fillId="0" borderId="4" xfId="0" applyFill="1" applyBorder="1"/>
    <xf numFmtId="0" fontId="2" fillId="0" borderId="3" xfId="2" applyFont="1" applyFill="1" applyBorder="1" applyAlignment="1">
      <alignment wrapText="1"/>
    </xf>
    <xf numFmtId="0" fontId="0" fillId="0" borderId="0" xfId="0" applyBorder="1"/>
    <xf numFmtId="0" fontId="0" fillId="0" borderId="3" xfId="0" applyFill="1" applyBorder="1"/>
    <xf numFmtId="0" fontId="0" fillId="0" borderId="2" xfId="0" applyBorder="1"/>
    <xf numFmtId="0" fontId="0" fillId="0" borderId="0" xfId="0" applyAlignment="1">
      <alignment horizontal="left" vertical="top" wrapText="1"/>
    </xf>
    <xf numFmtId="164" fontId="0" fillId="0" borderId="0" xfId="0" applyNumberFormat="1" applyAlignment="1">
      <alignment horizontal="right"/>
    </xf>
    <xf numFmtId="164" fontId="0" fillId="0" borderId="0" xfId="0" applyNumberFormat="1" applyAlignment="1">
      <alignment horizontal="left" vertical="top" wrapText="1"/>
    </xf>
    <xf numFmtId="164" fontId="7" fillId="0" borderId="0" xfId="0" applyNumberFormat="1" applyFont="1"/>
    <xf numFmtId="14" fontId="7" fillId="0" borderId="0" xfId="0" applyNumberFormat="1" applyFont="1" applyAlignment="1">
      <alignment horizontal="right"/>
    </xf>
    <xf numFmtId="0" fontId="0" fillId="0" borderId="0" xfId="0" applyAlignment="1">
      <alignment horizontal="left" vertical="top" wrapText="1"/>
    </xf>
    <xf numFmtId="0" fontId="0" fillId="0" borderId="0" xfId="0" applyAlignment="1">
      <alignment horizontal="left" vertical="top" wrapText="1"/>
    </xf>
    <xf numFmtId="0" fontId="0" fillId="4" borderId="0" xfId="0" applyFill="1" applyAlignment="1">
      <alignment horizontal="left" vertical="top" wrapText="1"/>
    </xf>
    <xf numFmtId="0" fontId="0" fillId="4" borderId="8" xfId="0" applyFill="1" applyBorder="1"/>
    <xf numFmtId="164" fontId="0" fillId="4" borderId="8" xfId="0" applyNumberFormat="1" applyFill="1" applyBorder="1"/>
    <xf numFmtId="3" fontId="0" fillId="4" borderId="8" xfId="0" applyNumberFormat="1" applyFill="1" applyBorder="1"/>
    <xf numFmtId="0" fontId="0" fillId="4" borderId="0" xfId="0" applyFill="1"/>
    <xf numFmtId="0" fontId="0" fillId="4" borderId="4" xfId="0" applyFill="1" applyBorder="1"/>
    <xf numFmtId="164" fontId="0" fillId="4" borderId="4" xfId="0" applyNumberFormat="1" applyFill="1" applyBorder="1"/>
    <xf numFmtId="3" fontId="0" fillId="4" borderId="4" xfId="0" applyNumberFormat="1" applyFill="1" applyBorder="1"/>
    <xf numFmtId="0" fontId="0" fillId="4" borderId="7" xfId="0" applyFill="1" applyBorder="1"/>
    <xf numFmtId="164" fontId="0" fillId="4" borderId="7" xfId="0" applyNumberFormat="1" applyFill="1" applyBorder="1"/>
    <xf numFmtId="3" fontId="0" fillId="4" borderId="7" xfId="0" applyNumberFormat="1" applyFill="1" applyBorder="1"/>
    <xf numFmtId="0" fontId="0" fillId="4" borderId="9" xfId="0" applyFill="1" applyBorder="1"/>
    <xf numFmtId="164" fontId="0" fillId="4" borderId="9" xfId="0" applyNumberFormat="1" applyFill="1" applyBorder="1"/>
    <xf numFmtId="3" fontId="0" fillId="4" borderId="9" xfId="0" applyNumberFormat="1" applyFill="1" applyBorder="1"/>
    <xf numFmtId="164" fontId="0" fillId="4" borderId="0" xfId="0" applyNumberFormat="1" applyFill="1"/>
    <xf numFmtId="3" fontId="0" fillId="4" borderId="0" xfId="0" applyNumberFormat="1" applyFill="1"/>
    <xf numFmtId="0" fontId="8" fillId="5" borderId="9" xfId="0" applyFont="1" applyFill="1" applyBorder="1" applyAlignment="1">
      <alignment horizontal="left" vertical="top" wrapText="1"/>
    </xf>
    <xf numFmtId="164" fontId="8" fillId="6" borderId="10" xfId="0" applyNumberFormat="1" applyFont="1" applyFill="1" applyBorder="1" applyAlignment="1">
      <alignment horizontal="left" vertical="top" wrapText="1"/>
    </xf>
    <xf numFmtId="3" fontId="8" fillId="6" borderId="10" xfId="0" applyNumberFormat="1" applyFont="1" applyFill="1" applyBorder="1" applyAlignment="1">
      <alignment horizontal="left" vertical="top" wrapText="1"/>
    </xf>
    <xf numFmtId="164" fontId="8" fillId="7" borderId="10" xfId="0" applyNumberFormat="1" applyFont="1" applyFill="1" applyBorder="1" applyAlignment="1">
      <alignment horizontal="left" vertical="top" wrapText="1"/>
    </xf>
    <xf numFmtId="3" fontId="8" fillId="8" borderId="10" xfId="0" applyNumberFormat="1" applyFont="1" applyFill="1" applyBorder="1" applyAlignment="1">
      <alignment horizontal="left" vertical="top" wrapText="1"/>
    </xf>
    <xf numFmtId="0" fontId="8" fillId="9" borderId="9" xfId="0" applyFont="1" applyFill="1" applyBorder="1" applyAlignment="1">
      <alignment horizontal="left" vertical="top" wrapText="1"/>
    </xf>
    <xf numFmtId="0" fontId="8" fillId="10" borderId="9" xfId="0" applyFont="1" applyFill="1" applyBorder="1" applyAlignment="1">
      <alignment horizontal="left" vertical="top" wrapText="1"/>
    </xf>
    <xf numFmtId="0" fontId="8" fillId="11" borderId="9" xfId="0" applyFont="1" applyFill="1" applyBorder="1" applyAlignment="1">
      <alignment horizontal="left" vertical="top" wrapText="1"/>
    </xf>
    <xf numFmtId="164" fontId="7" fillId="4" borderId="0" xfId="0" applyNumberFormat="1" applyFont="1" applyFill="1"/>
    <xf numFmtId="0" fontId="11" fillId="2" borderId="1" xfId="5" applyFont="1" applyFill="1" applyBorder="1" applyAlignment="1">
      <alignment horizontal="center"/>
    </xf>
    <xf numFmtId="0" fontId="11" fillId="0" borderId="2" xfId="5" applyFont="1" applyFill="1" applyBorder="1" applyAlignment="1">
      <alignment wrapText="1"/>
    </xf>
    <xf numFmtId="0" fontId="2" fillId="0" borderId="2" xfId="5" applyFont="1" applyFill="1" applyBorder="1" applyAlignment="1">
      <alignment wrapText="1"/>
    </xf>
    <xf numFmtId="164" fontId="0" fillId="0" borderId="9" xfId="0" applyNumberFormat="1" applyBorder="1" applyAlignment="1">
      <alignment horizontal="right"/>
    </xf>
    <xf numFmtId="164" fontId="0" fillId="0" borderId="8" xfId="0" applyNumberFormat="1" applyBorder="1" applyAlignment="1">
      <alignment horizontal="right"/>
    </xf>
    <xf numFmtId="49" fontId="7" fillId="0" borderId="0" xfId="0" applyNumberFormat="1" applyFont="1"/>
    <xf numFmtId="0" fontId="7" fillId="0" borderId="0" xfId="0" applyFont="1"/>
    <xf numFmtId="0" fontId="9" fillId="6" borderId="4" xfId="0" applyFont="1" applyFill="1" applyBorder="1" applyAlignment="1">
      <alignment horizontal="center" vertical="top" wrapText="1"/>
    </xf>
    <xf numFmtId="0" fontId="0" fillId="4" borderId="0" xfId="0" applyFill="1" applyBorder="1"/>
    <xf numFmtId="0" fontId="7" fillId="4" borderId="0" xfId="0" applyFont="1" applyFill="1"/>
    <xf numFmtId="3" fontId="15" fillId="4" borderId="0" xfId="0" applyNumberFormat="1" applyFont="1" applyFill="1"/>
    <xf numFmtId="49" fontId="0" fillId="0" borderId="0" xfId="0" applyNumberFormat="1" applyFill="1"/>
    <xf numFmtId="14" fontId="0" fillId="0" borderId="0" xfId="0" applyNumberFormat="1" applyFill="1" applyAlignment="1">
      <alignment horizontal="right"/>
    </xf>
    <xf numFmtId="164" fontId="0" fillId="0" borderId="0" xfId="0" applyNumberFormat="1" applyFill="1"/>
    <xf numFmtId="0" fontId="6" fillId="3" borderId="0" xfId="4" applyFont="1" applyFill="1" applyBorder="1" applyAlignment="1" applyProtection="1">
      <protection locked="0"/>
    </xf>
    <xf numFmtId="0" fontId="4" fillId="0" borderId="0" xfId="3" applyAlignment="1" applyProtection="1">
      <protection locked="0"/>
    </xf>
    <xf numFmtId="0" fontId="4" fillId="3" borderId="0" xfId="3" applyFill="1" applyBorder="1" applyAlignment="1">
      <alignment horizontal="left" vertical="top" wrapText="1"/>
    </xf>
    <xf numFmtId="0" fontId="0" fillId="0" borderId="0" xfId="0" applyAlignment="1">
      <alignment horizontal="left" vertical="top" wrapText="1"/>
    </xf>
    <xf numFmtId="0" fontId="6" fillId="3" borderId="0" xfId="4" applyFill="1" applyBorder="1" applyAlignment="1" applyProtection="1">
      <protection locked="0"/>
    </xf>
    <xf numFmtId="0" fontId="4" fillId="3" borderId="0" xfId="3" applyFill="1" applyBorder="1" applyAlignment="1" applyProtection="1">
      <protection locked="0"/>
    </xf>
    <xf numFmtId="0" fontId="9" fillId="11" borderId="6" xfId="0" applyFont="1" applyFill="1" applyBorder="1" applyAlignment="1">
      <alignment horizontal="left" vertical="top" wrapText="1"/>
    </xf>
    <xf numFmtId="0" fontId="0" fillId="11" borderId="6" xfId="0" applyFill="1" applyBorder="1" applyAlignment="1">
      <alignment horizontal="left" vertical="top" wrapText="1"/>
    </xf>
    <xf numFmtId="164" fontId="9" fillId="6" borderId="4" xfId="0" applyNumberFormat="1" applyFont="1" applyFill="1" applyBorder="1" applyAlignment="1">
      <alignment horizontal="center" vertical="top" wrapText="1"/>
    </xf>
    <xf numFmtId="0" fontId="9" fillId="6" borderId="4" xfId="0" applyFont="1" applyFill="1" applyBorder="1" applyAlignment="1">
      <alignment horizontal="center" vertical="top" wrapText="1"/>
    </xf>
    <xf numFmtId="164" fontId="9" fillId="7" borderId="4" xfId="0" applyNumberFormat="1" applyFont="1" applyFill="1" applyBorder="1" applyAlignment="1">
      <alignment horizontal="center" vertical="top" wrapText="1"/>
    </xf>
    <xf numFmtId="0" fontId="9" fillId="7" borderId="4" xfId="0" applyFont="1" applyFill="1" applyBorder="1" applyAlignment="1">
      <alignment horizontal="center" vertical="top" wrapText="1"/>
    </xf>
    <xf numFmtId="3" fontId="9" fillId="8" borderId="4" xfId="0" applyNumberFormat="1" applyFont="1" applyFill="1" applyBorder="1" applyAlignment="1">
      <alignment horizontal="center" vertical="top" wrapText="1"/>
    </xf>
    <xf numFmtId="0" fontId="9" fillId="8" borderId="4" xfId="0" applyFont="1" applyFill="1" applyBorder="1" applyAlignment="1">
      <alignment horizontal="center" vertical="top" wrapText="1"/>
    </xf>
    <xf numFmtId="0" fontId="9" fillId="9" borderId="5" xfId="0" applyFont="1" applyFill="1" applyBorder="1" applyAlignment="1">
      <alignment horizontal="left" vertical="top" wrapText="1"/>
    </xf>
    <xf numFmtId="0" fontId="0" fillId="9" borderId="6" xfId="0" applyFill="1" applyBorder="1" applyAlignment="1">
      <alignment horizontal="left" vertical="top" wrapText="1"/>
    </xf>
    <xf numFmtId="0" fontId="9" fillId="10" borderId="6" xfId="0" applyFont="1" applyFill="1" applyBorder="1" applyAlignment="1">
      <alignment horizontal="left" vertical="top" wrapText="1"/>
    </xf>
    <xf numFmtId="0" fontId="0" fillId="10" borderId="6" xfId="0" applyFill="1" applyBorder="1" applyAlignment="1">
      <alignment horizontal="left" vertical="top" wrapText="1"/>
    </xf>
    <xf numFmtId="3" fontId="0" fillId="0" borderId="0" xfId="0" applyNumberFormat="1"/>
    <xf numFmtId="0" fontId="0" fillId="0" borderId="0" xfId="0" applyAlignment="1">
      <alignment horizontal="right"/>
    </xf>
    <xf numFmtId="165" fontId="0" fillId="0" borderId="0" xfId="0" applyNumberFormat="1"/>
    <xf numFmtId="3" fontId="0" fillId="4" borderId="0" xfId="0" applyNumberFormat="1" applyFill="1" applyAlignment="1">
      <alignment horizontal="right"/>
    </xf>
    <xf numFmtId="165" fontId="0" fillId="4" borderId="0" xfId="0" applyNumberFormat="1" applyFill="1"/>
    <xf numFmtId="49" fontId="0" fillId="4" borderId="0" xfId="0" applyNumberFormat="1" applyFill="1"/>
  </cellXfs>
  <cellStyles count="6">
    <cellStyle name="Lien hypertexte" xfId="4" builtinId="8"/>
    <cellStyle name="Normal" xfId="0" builtinId="0"/>
    <cellStyle name="Normal 2" xfId="3" xr:uid="{00000000-0005-0000-0000-000002000000}"/>
    <cellStyle name="Normal_AVANTAGES" xfId="1" xr:uid="{00000000-0005-0000-0000-000003000000}"/>
    <cellStyle name="Normal_CONVENTIONS" xfId="2" xr:uid="{00000000-0005-0000-0000-000004000000}"/>
    <cellStyle name="Normal_FIRMES_1" xfId="5" xr:uid="{481E5376-114F-4EFA-849E-50F6F0127579}"/>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170" Type="http://schemas.openxmlformats.org/officeDocument/2006/relationships/image" Target="../media/image170.png"/><Relationship Id="rId226" Type="http://schemas.openxmlformats.org/officeDocument/2006/relationships/image" Target="../media/image226.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279" Type="http://schemas.openxmlformats.org/officeDocument/2006/relationships/image" Target="../media/image27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248" Type="http://schemas.openxmlformats.org/officeDocument/2006/relationships/image" Target="../media/image24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172" Type="http://schemas.openxmlformats.org/officeDocument/2006/relationships/image" Target="../media/image172.png"/><Relationship Id="rId228" Type="http://schemas.openxmlformats.org/officeDocument/2006/relationships/image" Target="../media/image22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9" Type="http://schemas.openxmlformats.org/officeDocument/2006/relationships/image" Target="../media/image9.png"/><Relationship Id="rId210" Type="http://schemas.openxmlformats.org/officeDocument/2006/relationships/image" Target="../media/image210.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20" Type="http://schemas.openxmlformats.org/officeDocument/2006/relationships/image" Target="../media/image20.png"/><Relationship Id="rId41" Type="http://schemas.openxmlformats.org/officeDocument/2006/relationships/image" Target="../media/image41.emf"/><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6" Type="http://schemas.openxmlformats.org/officeDocument/2006/relationships/image" Target="../media/image6.png"/><Relationship Id="rId238" Type="http://schemas.openxmlformats.org/officeDocument/2006/relationships/image" Target="../media/image238.png"/><Relationship Id="rId291" Type="http://schemas.openxmlformats.org/officeDocument/2006/relationships/image" Target="../media/image291.png"/><Relationship Id="rId305" Type="http://schemas.openxmlformats.org/officeDocument/2006/relationships/image" Target="../media/image305.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s>
</file>

<file path=xl/drawings/_rels/drawing4.xml.rels><?xml version="1.0" encoding="UTF-8" standalone="yes"?>
<Relationships xmlns="http://schemas.openxmlformats.org/package/2006/relationships"><Relationship Id="rId2" Type="http://schemas.openxmlformats.org/officeDocument/2006/relationships/image" Target="../media/image321.jpeg"/><Relationship Id="rId1" Type="http://schemas.openxmlformats.org/officeDocument/2006/relationships/image" Target="../media/image320.jpeg"/></Relationships>
</file>

<file path=xl/drawings/drawing1.xml><?xml version="1.0" encoding="utf-8"?>
<xdr:wsDr xmlns:xdr="http://schemas.openxmlformats.org/drawingml/2006/spreadsheetDrawing" xmlns:a="http://schemas.openxmlformats.org/drawingml/2006/main">
  <xdr:twoCellAnchor editAs="absolute">
    <xdr:from>
      <xdr:col>10</xdr:col>
      <xdr:colOff>28575</xdr:colOff>
      <xdr:row>0</xdr:row>
      <xdr:rowOff>171450</xdr:rowOff>
    </xdr:from>
    <xdr:to>
      <xdr:col>13</xdr:col>
      <xdr:colOff>85725</xdr:colOff>
      <xdr:row>2</xdr:row>
      <xdr:rowOff>171450</xdr:rowOff>
    </xdr:to>
    <xdr:sp macro="[0]!TRANSPARENCE_SANTE_1" textlink="">
      <xdr:nvSpPr>
        <xdr:cNvPr id="2" name="ZoneTexte 1">
          <a:extLst>
            <a:ext uri="{FF2B5EF4-FFF2-40B4-BE49-F238E27FC236}">
              <a16:creationId xmlns:a16="http://schemas.microsoft.com/office/drawing/2014/main" id="{00000000-0008-0000-0000-000002000000}"/>
            </a:ext>
          </a:extLst>
        </xdr:cNvPr>
        <xdr:cNvSpPr txBox="1"/>
      </xdr:nvSpPr>
      <xdr:spPr>
        <a:xfrm>
          <a:off x="18583275" y="171450"/>
          <a:ext cx="3943350" cy="38100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"Avantages perçus" uniquement)</a:t>
          </a:r>
        </a:p>
      </xdr:txBody>
    </xdr:sp>
    <xdr:clientData/>
  </xdr:twoCellAnchor>
  <xdr:twoCellAnchor editAs="absolute">
    <xdr:from>
      <xdr:col>10</xdr:col>
      <xdr:colOff>66674</xdr:colOff>
      <xdr:row>3</xdr:row>
      <xdr:rowOff>47625</xdr:rowOff>
    </xdr:from>
    <xdr:to>
      <xdr:col>13</xdr:col>
      <xdr:colOff>133349</xdr:colOff>
      <xdr:row>5</xdr:row>
      <xdr:rowOff>47625</xdr:rowOff>
    </xdr:to>
    <xdr:sp macro="[0]!Transparence_sante_2" textlink="">
      <xdr:nvSpPr>
        <xdr:cNvPr id="3" name="ZoneTexte 2">
          <a:extLst>
            <a:ext uri="{FF2B5EF4-FFF2-40B4-BE49-F238E27FC236}">
              <a16:creationId xmlns:a16="http://schemas.microsoft.com/office/drawing/2014/main" id="{00000000-0008-0000-0000-000003000000}"/>
            </a:ext>
          </a:extLst>
        </xdr:cNvPr>
        <xdr:cNvSpPr txBox="1"/>
      </xdr:nvSpPr>
      <xdr:spPr>
        <a:xfrm>
          <a:off x="18621374" y="619125"/>
          <a:ext cx="3952875" cy="38100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chemeClr val="bg1"/>
              </a:solidFill>
            </a:rPr>
            <a:t>2.</a:t>
          </a:r>
          <a:r>
            <a:rPr lang="fr-FR" sz="1100" b="1" baseline="0">
              <a:solidFill>
                <a:schemeClr val="bg1"/>
              </a:solidFill>
            </a:rPr>
            <a:t>  Après avoir coller le contenu de toutes les pages  "Avantages perçus" pour ce bénéficiaire, mettre en forme la feuille en cliquant ici</a:t>
          </a:r>
          <a:endParaRPr lang="fr-FR" sz="1100" b="1">
            <a:solidFill>
              <a:schemeClr val="bg1"/>
            </a:solidFill>
          </a:endParaRPr>
        </a:p>
      </xdr:txBody>
    </xdr:sp>
    <xdr:clientData/>
  </xdr:twoCellAnchor>
  <xdr:twoCellAnchor editAs="absolute">
    <xdr:from>
      <xdr:col>10</xdr:col>
      <xdr:colOff>76200</xdr:colOff>
      <xdr:row>5</xdr:row>
      <xdr:rowOff>142875</xdr:rowOff>
    </xdr:from>
    <xdr:to>
      <xdr:col>13</xdr:col>
      <xdr:colOff>142875</xdr:colOff>
      <xdr:row>9</xdr:row>
      <xdr:rowOff>28575</xdr:rowOff>
    </xdr:to>
    <xdr:sp macro="[0]!Synthèse_et_graphiques" textlink="">
      <xdr:nvSpPr>
        <xdr:cNvPr id="5" name="Rectangle 4">
          <a:extLst>
            <a:ext uri="{FF2B5EF4-FFF2-40B4-BE49-F238E27FC236}">
              <a16:creationId xmlns:a16="http://schemas.microsoft.com/office/drawing/2014/main" id="{00000000-0008-0000-0000-000005000000}"/>
            </a:ext>
          </a:extLst>
        </xdr:cNvPr>
        <xdr:cNvSpPr/>
      </xdr:nvSpPr>
      <xdr:spPr>
        <a:xfrm>
          <a:off x="18630900" y="1095375"/>
          <a:ext cx="3952875" cy="6477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0</xdr:colOff>
      <xdr:row>611</xdr:row>
      <xdr:rowOff>0</xdr:rowOff>
    </xdr:from>
    <xdr:to>
      <xdr:col>50</xdr:col>
      <xdr:colOff>690205</xdr:colOff>
      <xdr:row>635</xdr:row>
      <xdr:rowOff>113720</xdr:rowOff>
    </xdr:to>
    <xdr:pic>
      <xdr:nvPicPr>
        <xdr:cNvPr id="166" name="Image 165">
          <a:extLst>
            <a:ext uri="{FF2B5EF4-FFF2-40B4-BE49-F238E27FC236}">
              <a16:creationId xmlns:a16="http://schemas.microsoft.com/office/drawing/2014/main" id="{9FF6AC8F-02DB-46ED-AD96-12A7FA2362FD}"/>
            </a:ext>
          </a:extLst>
        </xdr:cNvPr>
        <xdr:cNvPicPr>
          <a:picLocks noChangeAspect="1"/>
        </xdr:cNvPicPr>
      </xdr:nvPicPr>
      <xdr:blipFill>
        <a:blip xmlns:r="http://schemas.openxmlformats.org/officeDocument/2006/relationships" r:embed="rId1"/>
        <a:stretch>
          <a:fillRect/>
        </a:stretch>
      </xdr:blipFill>
      <xdr:spPr>
        <a:xfrm>
          <a:off x="41394063" y="115371563"/>
          <a:ext cx="6038095" cy="4638095"/>
        </a:xfrm>
        <a:prstGeom prst="rect">
          <a:avLst/>
        </a:prstGeom>
      </xdr:spPr>
    </xdr:pic>
    <xdr:clientData/>
  </xdr:twoCellAnchor>
  <xdr:twoCellAnchor editAs="absolute">
    <xdr:from>
      <xdr:col>21</xdr:col>
      <xdr:colOff>590550</xdr:colOff>
      <xdr:row>4</xdr:row>
      <xdr:rowOff>0</xdr:rowOff>
    </xdr:from>
    <xdr:to>
      <xdr:col>26</xdr:col>
      <xdr:colOff>704850</xdr:colOff>
      <xdr:row>5</xdr:row>
      <xdr:rowOff>1</xdr:rowOff>
    </xdr:to>
    <xdr:sp macro="[0]!TRANSPARENCE_SANTE_1" textlink="">
      <xdr:nvSpPr>
        <xdr:cNvPr id="3" name="ZoneTexte 2">
          <a:extLst>
            <a:ext uri="{FF2B5EF4-FFF2-40B4-BE49-F238E27FC236}">
              <a16:creationId xmlns:a16="http://schemas.microsoft.com/office/drawing/2014/main" id="{00000000-0008-0000-0100-000003000000}"/>
            </a:ext>
          </a:extLst>
        </xdr:cNvPr>
        <xdr:cNvSpPr txBox="1"/>
      </xdr:nvSpPr>
      <xdr:spPr>
        <a:xfrm>
          <a:off x="25155525" y="1000125"/>
          <a:ext cx="3924300" cy="504826"/>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"Conventions" uniquement)</a:t>
          </a:r>
        </a:p>
      </xdr:txBody>
    </xdr:sp>
    <xdr:clientData/>
  </xdr:twoCellAnchor>
  <xdr:twoCellAnchor editAs="absolute">
    <xdr:from>
      <xdr:col>21</xdr:col>
      <xdr:colOff>628651</xdr:colOff>
      <xdr:row>5</xdr:row>
      <xdr:rowOff>133350</xdr:rowOff>
    </xdr:from>
    <xdr:to>
      <xdr:col>26</xdr:col>
      <xdr:colOff>733425</xdr:colOff>
      <xdr:row>8</xdr:row>
      <xdr:rowOff>0</xdr:rowOff>
    </xdr:to>
    <xdr:sp macro="[0]!Transparence_sante_3" textlink="">
      <xdr:nvSpPr>
        <xdr:cNvPr id="4" name="ZoneTexte 3">
          <a:extLst>
            <a:ext uri="{FF2B5EF4-FFF2-40B4-BE49-F238E27FC236}">
              <a16:creationId xmlns:a16="http://schemas.microsoft.com/office/drawing/2014/main" id="{00000000-0008-0000-0100-000004000000}"/>
            </a:ext>
          </a:extLst>
        </xdr:cNvPr>
        <xdr:cNvSpPr txBox="1"/>
      </xdr:nvSpPr>
      <xdr:spPr>
        <a:xfrm>
          <a:off x="25193626" y="1657350"/>
          <a:ext cx="3914774" cy="838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rgbClr val="7030A0"/>
              </a:solidFill>
            </a:rPr>
            <a:t>2.</a:t>
          </a:r>
          <a:r>
            <a:rPr lang="fr-FR" sz="1100" b="1" baseline="0">
              <a:solidFill>
                <a:srgbClr val="7030A0"/>
              </a:solidFill>
            </a:rPr>
            <a:t>  Après avoir coller le contenu de toutes les pages  "Conventions" pour ce bénéficiaire, mettre en forme la feuille en cliquant ici</a:t>
          </a:r>
          <a:endParaRPr lang="fr-FR" sz="1100" b="1">
            <a:solidFill>
              <a:srgbClr val="7030A0"/>
            </a:solidFill>
          </a:endParaRPr>
        </a:p>
      </xdr:txBody>
    </xdr:sp>
    <xdr:clientData/>
  </xdr:twoCellAnchor>
  <xdr:twoCellAnchor editAs="absolute">
    <xdr:from>
      <xdr:col>21</xdr:col>
      <xdr:colOff>733425</xdr:colOff>
      <xdr:row>8</xdr:row>
      <xdr:rowOff>0</xdr:rowOff>
    </xdr:from>
    <xdr:to>
      <xdr:col>27</xdr:col>
      <xdr:colOff>114300</xdr:colOff>
      <xdr:row>10</xdr:row>
      <xdr:rowOff>0</xdr:rowOff>
    </xdr:to>
    <xdr:sp macro="[0]!Synthèse_et_graphiques" textlink="">
      <xdr:nvSpPr>
        <xdr:cNvPr id="5" name="Rectangle 4">
          <a:extLst>
            <a:ext uri="{FF2B5EF4-FFF2-40B4-BE49-F238E27FC236}">
              <a16:creationId xmlns:a16="http://schemas.microsoft.com/office/drawing/2014/main" id="{00000000-0008-0000-0100-000005000000}"/>
            </a:ext>
          </a:extLst>
        </xdr:cNvPr>
        <xdr:cNvSpPr/>
      </xdr:nvSpPr>
      <xdr:spPr>
        <a:xfrm>
          <a:off x="25298400" y="2609850"/>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twoCellAnchor editAs="oneCell">
    <xdr:from>
      <xdr:col>9</xdr:col>
      <xdr:colOff>44929</xdr:colOff>
      <xdr:row>697</xdr:row>
      <xdr:rowOff>35942</xdr:rowOff>
    </xdr:from>
    <xdr:to>
      <xdr:col>17</xdr:col>
      <xdr:colOff>42370</xdr:colOff>
      <xdr:row>722</xdr:row>
      <xdr:rowOff>82967</xdr:rowOff>
    </xdr:to>
    <xdr:pic>
      <xdr:nvPicPr>
        <xdr:cNvPr id="2" name="Image 1">
          <a:extLst>
            <a:ext uri="{FF2B5EF4-FFF2-40B4-BE49-F238E27FC236}">
              <a16:creationId xmlns:a16="http://schemas.microsoft.com/office/drawing/2014/main" id="{97EE351A-4D7C-493E-B8EA-4B9DAFDEC43C}"/>
            </a:ext>
          </a:extLst>
        </xdr:cNvPr>
        <xdr:cNvPicPr>
          <a:picLocks noChangeAspect="1"/>
        </xdr:cNvPicPr>
      </xdr:nvPicPr>
      <xdr:blipFill>
        <a:blip xmlns:r="http://schemas.openxmlformats.org/officeDocument/2006/relationships" r:embed="rId2"/>
        <a:stretch>
          <a:fillRect/>
        </a:stretch>
      </xdr:blipFill>
      <xdr:spPr>
        <a:xfrm>
          <a:off x="15473632" y="131561815"/>
          <a:ext cx="6107818" cy="4764595"/>
        </a:xfrm>
        <a:prstGeom prst="rect">
          <a:avLst/>
        </a:prstGeom>
      </xdr:spPr>
    </xdr:pic>
    <xdr:clientData/>
  </xdr:twoCellAnchor>
  <xdr:twoCellAnchor editAs="oneCell">
    <xdr:from>
      <xdr:col>15</xdr:col>
      <xdr:colOff>247650</xdr:colOff>
      <xdr:row>696</xdr:row>
      <xdr:rowOff>0</xdr:rowOff>
    </xdr:from>
    <xdr:to>
      <xdr:col>22</xdr:col>
      <xdr:colOff>704126</xdr:colOff>
      <xdr:row>720</xdr:row>
      <xdr:rowOff>104190</xdr:rowOff>
    </xdr:to>
    <xdr:pic>
      <xdr:nvPicPr>
        <xdr:cNvPr id="8" name="Image 7">
          <a:extLst>
            <a:ext uri="{FF2B5EF4-FFF2-40B4-BE49-F238E27FC236}">
              <a16:creationId xmlns:a16="http://schemas.microsoft.com/office/drawing/2014/main" id="{971A6C6B-6E50-4296-86D9-C30017A18030}"/>
            </a:ext>
          </a:extLst>
        </xdr:cNvPr>
        <xdr:cNvPicPr>
          <a:picLocks noChangeAspect="1"/>
        </xdr:cNvPicPr>
      </xdr:nvPicPr>
      <xdr:blipFill>
        <a:blip xmlns:r="http://schemas.openxmlformats.org/officeDocument/2006/relationships" r:embed="rId3"/>
        <a:stretch>
          <a:fillRect/>
        </a:stretch>
      </xdr:blipFill>
      <xdr:spPr>
        <a:xfrm>
          <a:off x="20240625" y="132778500"/>
          <a:ext cx="5790476" cy="4676190"/>
        </a:xfrm>
        <a:prstGeom prst="rect">
          <a:avLst/>
        </a:prstGeom>
      </xdr:spPr>
    </xdr:pic>
    <xdr:clientData/>
  </xdr:twoCellAnchor>
  <xdr:twoCellAnchor editAs="oneCell">
    <xdr:from>
      <xdr:col>23</xdr:col>
      <xdr:colOff>0</xdr:colOff>
      <xdr:row>695</xdr:row>
      <xdr:rowOff>0</xdr:rowOff>
    </xdr:from>
    <xdr:to>
      <xdr:col>30</xdr:col>
      <xdr:colOff>227905</xdr:colOff>
      <xdr:row>720</xdr:row>
      <xdr:rowOff>37500</xdr:rowOff>
    </xdr:to>
    <xdr:pic>
      <xdr:nvPicPr>
        <xdr:cNvPr id="9" name="Image 8">
          <a:extLst>
            <a:ext uri="{FF2B5EF4-FFF2-40B4-BE49-F238E27FC236}">
              <a16:creationId xmlns:a16="http://schemas.microsoft.com/office/drawing/2014/main" id="{867AEF8E-BA5F-408D-AC25-BA6C336185DB}"/>
            </a:ext>
          </a:extLst>
        </xdr:cNvPr>
        <xdr:cNvPicPr>
          <a:picLocks noChangeAspect="1"/>
        </xdr:cNvPicPr>
      </xdr:nvPicPr>
      <xdr:blipFill>
        <a:blip xmlns:r="http://schemas.openxmlformats.org/officeDocument/2006/relationships" r:embed="rId4"/>
        <a:stretch>
          <a:fillRect/>
        </a:stretch>
      </xdr:blipFill>
      <xdr:spPr>
        <a:xfrm>
          <a:off x="26088975" y="132588000"/>
          <a:ext cx="5561905" cy="4800000"/>
        </a:xfrm>
        <a:prstGeom prst="rect">
          <a:avLst/>
        </a:prstGeom>
      </xdr:spPr>
    </xdr:pic>
    <xdr:clientData/>
  </xdr:twoCellAnchor>
  <xdr:twoCellAnchor editAs="oneCell">
    <xdr:from>
      <xdr:col>29</xdr:col>
      <xdr:colOff>228600</xdr:colOff>
      <xdr:row>694</xdr:row>
      <xdr:rowOff>0</xdr:rowOff>
    </xdr:from>
    <xdr:to>
      <xdr:col>36</xdr:col>
      <xdr:colOff>656505</xdr:colOff>
      <xdr:row>718</xdr:row>
      <xdr:rowOff>28000</xdr:rowOff>
    </xdr:to>
    <xdr:pic>
      <xdr:nvPicPr>
        <xdr:cNvPr id="10" name="Image 9">
          <a:extLst>
            <a:ext uri="{FF2B5EF4-FFF2-40B4-BE49-F238E27FC236}">
              <a16:creationId xmlns:a16="http://schemas.microsoft.com/office/drawing/2014/main" id="{DBBD35A9-1816-4F17-A79F-87D676939E2E}"/>
            </a:ext>
          </a:extLst>
        </xdr:cNvPr>
        <xdr:cNvPicPr>
          <a:picLocks noChangeAspect="1"/>
        </xdr:cNvPicPr>
      </xdr:nvPicPr>
      <xdr:blipFill>
        <a:blip xmlns:r="http://schemas.openxmlformats.org/officeDocument/2006/relationships" r:embed="rId5"/>
        <a:stretch>
          <a:fillRect/>
        </a:stretch>
      </xdr:blipFill>
      <xdr:spPr>
        <a:xfrm>
          <a:off x="30889575" y="132397500"/>
          <a:ext cx="5761905" cy="4600000"/>
        </a:xfrm>
        <a:prstGeom prst="rect">
          <a:avLst/>
        </a:prstGeom>
      </xdr:spPr>
    </xdr:pic>
    <xdr:clientData/>
  </xdr:twoCellAnchor>
  <xdr:twoCellAnchor>
    <xdr:from>
      <xdr:col>31</xdr:col>
      <xdr:colOff>657225</xdr:colOff>
      <xdr:row>709</xdr:row>
      <xdr:rowOff>85725</xdr:rowOff>
    </xdr:from>
    <xdr:to>
      <xdr:col>33</xdr:col>
      <xdr:colOff>638175</xdr:colOff>
      <xdr:row>711</xdr:row>
      <xdr:rowOff>133350</xdr:rowOff>
    </xdr:to>
    <xdr:sp macro="" textlink="">
      <xdr:nvSpPr>
        <xdr:cNvPr id="11" name="ZoneTexte 10">
          <a:extLst>
            <a:ext uri="{FF2B5EF4-FFF2-40B4-BE49-F238E27FC236}">
              <a16:creationId xmlns:a16="http://schemas.microsoft.com/office/drawing/2014/main" id="{18A0E5DB-676B-45CD-A585-48299C6DA06D}"/>
            </a:ext>
          </a:extLst>
        </xdr:cNvPr>
        <xdr:cNvSpPr txBox="1"/>
      </xdr:nvSpPr>
      <xdr:spPr>
        <a:xfrm>
          <a:off x="32842200" y="135340725"/>
          <a:ext cx="15049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36</xdr:col>
      <xdr:colOff>0</xdr:colOff>
      <xdr:row>693</xdr:row>
      <xdr:rowOff>0</xdr:rowOff>
    </xdr:from>
    <xdr:to>
      <xdr:col>43</xdr:col>
      <xdr:colOff>389809</xdr:colOff>
      <xdr:row>717</xdr:row>
      <xdr:rowOff>104190</xdr:rowOff>
    </xdr:to>
    <xdr:pic>
      <xdr:nvPicPr>
        <xdr:cNvPr id="12" name="Image 11">
          <a:extLst>
            <a:ext uri="{FF2B5EF4-FFF2-40B4-BE49-F238E27FC236}">
              <a16:creationId xmlns:a16="http://schemas.microsoft.com/office/drawing/2014/main" id="{56F99F18-732A-4019-A43F-695F072B3450}"/>
            </a:ext>
          </a:extLst>
        </xdr:cNvPr>
        <xdr:cNvPicPr>
          <a:picLocks noChangeAspect="1"/>
        </xdr:cNvPicPr>
      </xdr:nvPicPr>
      <xdr:blipFill>
        <a:blip xmlns:r="http://schemas.openxmlformats.org/officeDocument/2006/relationships" r:embed="rId6"/>
        <a:stretch>
          <a:fillRect/>
        </a:stretch>
      </xdr:blipFill>
      <xdr:spPr>
        <a:xfrm>
          <a:off x="35994975" y="132207000"/>
          <a:ext cx="5723809" cy="4676190"/>
        </a:xfrm>
        <a:prstGeom prst="rect">
          <a:avLst/>
        </a:prstGeom>
      </xdr:spPr>
    </xdr:pic>
    <xdr:clientData/>
  </xdr:twoCellAnchor>
  <xdr:twoCellAnchor>
    <xdr:from>
      <xdr:col>9</xdr:col>
      <xdr:colOff>0</xdr:colOff>
      <xdr:row>725</xdr:row>
      <xdr:rowOff>0</xdr:rowOff>
    </xdr:from>
    <xdr:to>
      <xdr:col>17</xdr:col>
      <xdr:colOff>408762</xdr:colOff>
      <xdr:row>749</xdr:row>
      <xdr:rowOff>113714</xdr:rowOff>
    </xdr:to>
    <xdr:pic>
      <xdr:nvPicPr>
        <xdr:cNvPr id="16" name="Image 15">
          <a:extLst>
            <a:ext uri="{FF2B5EF4-FFF2-40B4-BE49-F238E27FC236}">
              <a16:creationId xmlns:a16="http://schemas.microsoft.com/office/drawing/2014/main" id="{69BBDB98-462D-4AB6-BC2F-1C450318E854}"/>
            </a:ext>
          </a:extLst>
        </xdr:cNvPr>
        <xdr:cNvPicPr>
          <a:picLocks noChangeAspect="1"/>
        </xdr:cNvPicPr>
      </xdr:nvPicPr>
      <xdr:blipFill>
        <a:blip xmlns:r="http://schemas.openxmlformats.org/officeDocument/2006/relationships" r:embed="rId7"/>
        <a:stretch>
          <a:fillRect/>
        </a:stretch>
      </xdr:blipFill>
      <xdr:spPr>
        <a:xfrm>
          <a:off x="15420975" y="138303000"/>
          <a:ext cx="6504762" cy="4685714"/>
        </a:xfrm>
        <a:prstGeom prst="rect">
          <a:avLst/>
        </a:prstGeom>
      </xdr:spPr>
    </xdr:pic>
    <xdr:clientData/>
  </xdr:twoCellAnchor>
  <xdr:twoCellAnchor>
    <xdr:from>
      <xdr:col>12</xdr:col>
      <xdr:colOff>180975</xdr:colOff>
      <xdr:row>739</xdr:row>
      <xdr:rowOff>114300</xdr:rowOff>
    </xdr:from>
    <xdr:to>
      <xdr:col>15</xdr:col>
      <xdr:colOff>228600</xdr:colOff>
      <xdr:row>742</xdr:row>
      <xdr:rowOff>104775</xdr:rowOff>
    </xdr:to>
    <xdr:sp macro="" textlink="">
      <xdr:nvSpPr>
        <xdr:cNvPr id="17" name="ZoneTexte 16">
          <a:extLst>
            <a:ext uri="{FF2B5EF4-FFF2-40B4-BE49-F238E27FC236}">
              <a16:creationId xmlns:a16="http://schemas.microsoft.com/office/drawing/2014/main" id="{824F6DEF-521F-452D-9EAE-D83795134BAC}"/>
            </a:ext>
          </a:extLst>
        </xdr:cNvPr>
        <xdr:cNvSpPr txBox="1"/>
      </xdr:nvSpPr>
      <xdr:spPr>
        <a:xfrm>
          <a:off x="17887950" y="141084300"/>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xdr:from>
      <xdr:col>8</xdr:col>
      <xdr:colOff>278561</xdr:colOff>
      <xdr:row>697</xdr:row>
      <xdr:rowOff>152759</xdr:rowOff>
    </xdr:from>
    <xdr:to>
      <xdr:col>16</xdr:col>
      <xdr:colOff>687323</xdr:colOff>
      <xdr:row>722</xdr:row>
      <xdr:rowOff>77771</xdr:rowOff>
    </xdr:to>
    <xdr:grpSp>
      <xdr:nvGrpSpPr>
        <xdr:cNvPr id="18" name="Groupe 17">
          <a:extLst>
            <a:ext uri="{FF2B5EF4-FFF2-40B4-BE49-F238E27FC236}">
              <a16:creationId xmlns:a16="http://schemas.microsoft.com/office/drawing/2014/main" id="{6BAFB5F3-DBFD-4566-8B64-594251CEABBD}"/>
            </a:ext>
          </a:extLst>
        </xdr:cNvPr>
        <xdr:cNvGrpSpPr/>
      </xdr:nvGrpSpPr>
      <xdr:grpSpPr>
        <a:xfrm>
          <a:off x="14943467" y="131678632"/>
          <a:ext cx="6519139" cy="4642582"/>
          <a:chOff x="14658975" y="82105500"/>
          <a:chExt cx="6504762" cy="4685714"/>
        </a:xfrm>
      </xdr:grpSpPr>
      <xdr:pic>
        <xdr:nvPicPr>
          <xdr:cNvPr id="19" name="Image 18">
            <a:extLst>
              <a:ext uri="{FF2B5EF4-FFF2-40B4-BE49-F238E27FC236}">
                <a16:creationId xmlns:a16="http://schemas.microsoft.com/office/drawing/2014/main" id="{4E2129EB-8384-4A2F-8098-91E3C1AFB578}"/>
              </a:ext>
            </a:extLst>
          </xdr:cNvPr>
          <xdr:cNvPicPr>
            <a:picLocks noChangeAspect="1"/>
          </xdr:cNvPicPr>
        </xdr:nvPicPr>
        <xdr:blipFill>
          <a:blip xmlns:r="http://schemas.openxmlformats.org/officeDocument/2006/relationships" r:embed="rId7"/>
          <a:stretch>
            <a:fillRect/>
          </a:stretch>
        </xdr:blipFill>
        <xdr:spPr>
          <a:xfrm>
            <a:off x="14658975" y="82105500"/>
            <a:ext cx="6504762" cy="4685714"/>
          </a:xfrm>
          <a:prstGeom prst="rect">
            <a:avLst/>
          </a:prstGeom>
        </xdr:spPr>
      </xdr:pic>
      <xdr:sp macro="" textlink="">
        <xdr:nvSpPr>
          <xdr:cNvPr id="20" name="ZoneTexte 19">
            <a:extLst>
              <a:ext uri="{FF2B5EF4-FFF2-40B4-BE49-F238E27FC236}">
                <a16:creationId xmlns:a16="http://schemas.microsoft.com/office/drawing/2014/main" id="{8981D89A-08D2-4771-9D7F-D73D126C29E5}"/>
              </a:ext>
            </a:extLst>
          </xdr:cNvPr>
          <xdr:cNvSpPr txBox="1"/>
        </xdr:nvSpPr>
        <xdr:spPr>
          <a:xfrm>
            <a:off x="17125950" y="84886800"/>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grpSp>
    <xdr:clientData/>
  </xdr:twoCellAnchor>
  <xdr:twoCellAnchor editAs="oneCell">
    <xdr:from>
      <xdr:col>42</xdr:col>
      <xdr:colOff>0</xdr:colOff>
      <xdr:row>692</xdr:row>
      <xdr:rowOff>0</xdr:rowOff>
    </xdr:from>
    <xdr:to>
      <xdr:col>50</xdr:col>
      <xdr:colOff>65905</xdr:colOff>
      <xdr:row>717</xdr:row>
      <xdr:rowOff>2807</xdr:rowOff>
    </xdr:to>
    <xdr:pic>
      <xdr:nvPicPr>
        <xdr:cNvPr id="21" name="Image 20">
          <a:extLst>
            <a:ext uri="{FF2B5EF4-FFF2-40B4-BE49-F238E27FC236}">
              <a16:creationId xmlns:a16="http://schemas.microsoft.com/office/drawing/2014/main" id="{F23ABD87-9532-44D6-8801-8D3FCC39581A}"/>
            </a:ext>
          </a:extLst>
        </xdr:cNvPr>
        <xdr:cNvPicPr>
          <a:picLocks noChangeAspect="1"/>
        </xdr:cNvPicPr>
      </xdr:nvPicPr>
      <xdr:blipFill>
        <a:blip xmlns:r="http://schemas.openxmlformats.org/officeDocument/2006/relationships" r:embed="rId8"/>
        <a:stretch>
          <a:fillRect/>
        </a:stretch>
      </xdr:blipFill>
      <xdr:spPr>
        <a:xfrm>
          <a:off x="40566975" y="132016500"/>
          <a:ext cx="6161905" cy="4761905"/>
        </a:xfrm>
        <a:prstGeom prst="rect">
          <a:avLst/>
        </a:prstGeom>
      </xdr:spPr>
    </xdr:pic>
    <xdr:clientData/>
  </xdr:twoCellAnchor>
  <xdr:twoCellAnchor>
    <xdr:from>
      <xdr:col>44</xdr:col>
      <xdr:colOff>390525</xdr:colOff>
      <xdr:row>706</xdr:row>
      <xdr:rowOff>104775</xdr:rowOff>
    </xdr:from>
    <xdr:to>
      <xdr:col>46</xdr:col>
      <xdr:colOff>742950</xdr:colOff>
      <xdr:row>710</xdr:row>
      <xdr:rowOff>95250</xdr:rowOff>
    </xdr:to>
    <xdr:sp macro="" textlink="">
      <xdr:nvSpPr>
        <xdr:cNvPr id="22" name="ZoneTexte 21">
          <a:extLst>
            <a:ext uri="{FF2B5EF4-FFF2-40B4-BE49-F238E27FC236}">
              <a16:creationId xmlns:a16="http://schemas.microsoft.com/office/drawing/2014/main" id="{8026598A-A3CB-4F3A-A0B5-C1A4873D153F}"/>
            </a:ext>
          </a:extLst>
        </xdr:cNvPr>
        <xdr:cNvSpPr txBox="1"/>
      </xdr:nvSpPr>
      <xdr:spPr>
        <a:xfrm>
          <a:off x="42481500" y="134788275"/>
          <a:ext cx="187642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Atlantic Therapeutics</a:t>
          </a:r>
        </a:p>
      </xdr:txBody>
    </xdr:sp>
    <xdr:clientData/>
  </xdr:twoCellAnchor>
  <xdr:twoCellAnchor editAs="oneCell">
    <xdr:from>
      <xdr:col>48</xdr:col>
      <xdr:colOff>0</xdr:colOff>
      <xdr:row>691</xdr:row>
      <xdr:rowOff>0</xdr:rowOff>
    </xdr:from>
    <xdr:to>
      <xdr:col>56</xdr:col>
      <xdr:colOff>323048</xdr:colOff>
      <xdr:row>715</xdr:row>
      <xdr:rowOff>142286</xdr:rowOff>
    </xdr:to>
    <xdr:pic>
      <xdr:nvPicPr>
        <xdr:cNvPr id="23" name="Image 22">
          <a:extLst>
            <a:ext uri="{FF2B5EF4-FFF2-40B4-BE49-F238E27FC236}">
              <a16:creationId xmlns:a16="http://schemas.microsoft.com/office/drawing/2014/main" id="{021C758B-4AB8-47AB-8E9F-F3CAF4C0B0EB}"/>
            </a:ext>
          </a:extLst>
        </xdr:cNvPr>
        <xdr:cNvPicPr>
          <a:picLocks noChangeAspect="1"/>
        </xdr:cNvPicPr>
      </xdr:nvPicPr>
      <xdr:blipFill>
        <a:blip xmlns:r="http://schemas.openxmlformats.org/officeDocument/2006/relationships" r:embed="rId9"/>
        <a:stretch>
          <a:fillRect/>
        </a:stretch>
      </xdr:blipFill>
      <xdr:spPr>
        <a:xfrm>
          <a:off x="45138975" y="131826000"/>
          <a:ext cx="6419048" cy="4714286"/>
        </a:xfrm>
        <a:prstGeom prst="rect">
          <a:avLst/>
        </a:prstGeom>
      </xdr:spPr>
    </xdr:pic>
    <xdr:clientData/>
  </xdr:twoCellAnchor>
  <xdr:twoCellAnchor>
    <xdr:from>
      <xdr:col>51</xdr:col>
      <xdr:colOff>238125</xdr:colOff>
      <xdr:row>707</xdr:row>
      <xdr:rowOff>19050</xdr:rowOff>
    </xdr:from>
    <xdr:to>
      <xdr:col>53</xdr:col>
      <xdr:colOff>590550</xdr:colOff>
      <xdr:row>711</xdr:row>
      <xdr:rowOff>9525</xdr:rowOff>
    </xdr:to>
    <xdr:sp macro="" textlink="">
      <xdr:nvSpPr>
        <xdr:cNvPr id="24" name="ZoneTexte 23">
          <a:extLst>
            <a:ext uri="{FF2B5EF4-FFF2-40B4-BE49-F238E27FC236}">
              <a16:creationId xmlns:a16="http://schemas.microsoft.com/office/drawing/2014/main" id="{932C0A78-E16E-49B3-AF42-69C95825A3CA}"/>
            </a:ext>
          </a:extLst>
        </xdr:cNvPr>
        <xdr:cNvSpPr txBox="1"/>
      </xdr:nvSpPr>
      <xdr:spPr>
        <a:xfrm>
          <a:off x="47663100" y="134893050"/>
          <a:ext cx="187642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Atlantic Therapeutics</a:t>
          </a:r>
        </a:p>
      </xdr:txBody>
    </xdr:sp>
    <xdr:clientData/>
  </xdr:twoCellAnchor>
  <xdr:twoCellAnchor editAs="oneCell">
    <xdr:from>
      <xdr:col>54</xdr:col>
      <xdr:colOff>0</xdr:colOff>
      <xdr:row>690</xdr:row>
      <xdr:rowOff>0</xdr:rowOff>
    </xdr:from>
    <xdr:to>
      <xdr:col>61</xdr:col>
      <xdr:colOff>294571</xdr:colOff>
      <xdr:row>714</xdr:row>
      <xdr:rowOff>56571</xdr:rowOff>
    </xdr:to>
    <xdr:pic>
      <xdr:nvPicPr>
        <xdr:cNvPr id="25" name="Image 24">
          <a:extLst>
            <a:ext uri="{FF2B5EF4-FFF2-40B4-BE49-F238E27FC236}">
              <a16:creationId xmlns:a16="http://schemas.microsoft.com/office/drawing/2014/main" id="{56181695-3101-43CF-8E1C-21FAEA4A9F60}"/>
            </a:ext>
          </a:extLst>
        </xdr:cNvPr>
        <xdr:cNvPicPr>
          <a:picLocks noChangeAspect="1"/>
        </xdr:cNvPicPr>
      </xdr:nvPicPr>
      <xdr:blipFill>
        <a:blip xmlns:r="http://schemas.openxmlformats.org/officeDocument/2006/relationships" r:embed="rId10"/>
        <a:stretch>
          <a:fillRect/>
        </a:stretch>
      </xdr:blipFill>
      <xdr:spPr>
        <a:xfrm>
          <a:off x="49710975" y="131635500"/>
          <a:ext cx="5628571" cy="4628571"/>
        </a:xfrm>
        <a:prstGeom prst="rect">
          <a:avLst/>
        </a:prstGeom>
      </xdr:spPr>
    </xdr:pic>
    <xdr:clientData/>
  </xdr:twoCellAnchor>
  <xdr:twoCellAnchor>
    <xdr:from>
      <xdr:col>57</xdr:col>
      <xdr:colOff>85725</xdr:colOff>
      <xdr:row>705</xdr:row>
      <xdr:rowOff>180975</xdr:rowOff>
    </xdr:from>
    <xdr:to>
      <xdr:col>60</xdr:col>
      <xdr:colOff>133350</xdr:colOff>
      <xdr:row>708</xdr:row>
      <xdr:rowOff>171450</xdr:rowOff>
    </xdr:to>
    <xdr:sp macro="" textlink="">
      <xdr:nvSpPr>
        <xdr:cNvPr id="26" name="ZoneTexte 25">
          <a:extLst>
            <a:ext uri="{FF2B5EF4-FFF2-40B4-BE49-F238E27FC236}">
              <a16:creationId xmlns:a16="http://schemas.microsoft.com/office/drawing/2014/main" id="{5BFCD221-FC71-4ED3-AE61-A0B356588637}"/>
            </a:ext>
          </a:extLst>
        </xdr:cNvPr>
        <xdr:cNvSpPr txBox="1"/>
      </xdr:nvSpPr>
      <xdr:spPr>
        <a:xfrm>
          <a:off x="52082700" y="134673975"/>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xdr:from>
      <xdr:col>38</xdr:col>
      <xdr:colOff>247650</xdr:colOff>
      <xdr:row>708</xdr:row>
      <xdr:rowOff>114300</xdr:rowOff>
    </xdr:from>
    <xdr:to>
      <xdr:col>41</xdr:col>
      <xdr:colOff>295275</xdr:colOff>
      <xdr:row>711</xdr:row>
      <xdr:rowOff>104775</xdr:rowOff>
    </xdr:to>
    <xdr:sp macro="" textlink="">
      <xdr:nvSpPr>
        <xdr:cNvPr id="27" name="ZoneTexte 26">
          <a:extLst>
            <a:ext uri="{FF2B5EF4-FFF2-40B4-BE49-F238E27FC236}">
              <a16:creationId xmlns:a16="http://schemas.microsoft.com/office/drawing/2014/main" id="{8E8809EC-F6C7-4E5E-B88B-234AA4BE73F9}"/>
            </a:ext>
          </a:extLst>
        </xdr:cNvPr>
        <xdr:cNvSpPr txBox="1"/>
      </xdr:nvSpPr>
      <xdr:spPr>
        <a:xfrm>
          <a:off x="37766625" y="135178800"/>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editAs="oneCell">
    <xdr:from>
      <xdr:col>60</xdr:col>
      <xdr:colOff>0</xdr:colOff>
      <xdr:row>689</xdr:row>
      <xdr:rowOff>0</xdr:rowOff>
    </xdr:from>
    <xdr:to>
      <xdr:col>67</xdr:col>
      <xdr:colOff>218381</xdr:colOff>
      <xdr:row>713</xdr:row>
      <xdr:rowOff>94667</xdr:rowOff>
    </xdr:to>
    <xdr:pic>
      <xdr:nvPicPr>
        <xdr:cNvPr id="28" name="Image 27">
          <a:extLst>
            <a:ext uri="{FF2B5EF4-FFF2-40B4-BE49-F238E27FC236}">
              <a16:creationId xmlns:a16="http://schemas.microsoft.com/office/drawing/2014/main" id="{13AB312F-5D3F-49B9-A776-12C56942511C}"/>
            </a:ext>
          </a:extLst>
        </xdr:cNvPr>
        <xdr:cNvPicPr>
          <a:picLocks noChangeAspect="1"/>
        </xdr:cNvPicPr>
      </xdr:nvPicPr>
      <xdr:blipFill>
        <a:blip xmlns:r="http://schemas.openxmlformats.org/officeDocument/2006/relationships" r:embed="rId11"/>
        <a:stretch>
          <a:fillRect/>
        </a:stretch>
      </xdr:blipFill>
      <xdr:spPr>
        <a:xfrm>
          <a:off x="54282975" y="131445000"/>
          <a:ext cx="5552381" cy="4666667"/>
        </a:xfrm>
        <a:prstGeom prst="rect">
          <a:avLst/>
        </a:prstGeom>
      </xdr:spPr>
    </xdr:pic>
    <xdr:clientData/>
  </xdr:twoCellAnchor>
  <xdr:twoCellAnchor>
    <xdr:from>
      <xdr:col>62</xdr:col>
      <xdr:colOff>123825</xdr:colOff>
      <xdr:row>703</xdr:row>
      <xdr:rowOff>180975</xdr:rowOff>
    </xdr:from>
    <xdr:to>
      <xdr:col>66</xdr:col>
      <xdr:colOff>285750</xdr:colOff>
      <xdr:row>707</xdr:row>
      <xdr:rowOff>161925</xdr:rowOff>
    </xdr:to>
    <xdr:sp macro="" textlink="">
      <xdr:nvSpPr>
        <xdr:cNvPr id="29" name="ZoneTexte 28">
          <a:extLst>
            <a:ext uri="{FF2B5EF4-FFF2-40B4-BE49-F238E27FC236}">
              <a16:creationId xmlns:a16="http://schemas.microsoft.com/office/drawing/2014/main" id="{EAA8A41E-0AF3-4F29-9F71-207AAEB3DB56}"/>
            </a:ext>
          </a:extLst>
        </xdr:cNvPr>
        <xdr:cNvSpPr txBox="1"/>
      </xdr:nvSpPr>
      <xdr:spPr>
        <a:xfrm>
          <a:off x="55930800" y="13429297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66</xdr:col>
      <xdr:colOff>0</xdr:colOff>
      <xdr:row>688</xdr:row>
      <xdr:rowOff>0</xdr:rowOff>
    </xdr:from>
    <xdr:to>
      <xdr:col>74</xdr:col>
      <xdr:colOff>342095</xdr:colOff>
      <xdr:row>713</xdr:row>
      <xdr:rowOff>8929</xdr:rowOff>
    </xdr:to>
    <xdr:pic>
      <xdr:nvPicPr>
        <xdr:cNvPr id="30" name="Image 29">
          <a:extLst>
            <a:ext uri="{FF2B5EF4-FFF2-40B4-BE49-F238E27FC236}">
              <a16:creationId xmlns:a16="http://schemas.microsoft.com/office/drawing/2014/main" id="{93A7CB80-4593-451E-BC8F-38344E976FB2}"/>
            </a:ext>
          </a:extLst>
        </xdr:cNvPr>
        <xdr:cNvPicPr>
          <a:picLocks noChangeAspect="1"/>
        </xdr:cNvPicPr>
      </xdr:nvPicPr>
      <xdr:blipFill>
        <a:blip xmlns:r="http://schemas.openxmlformats.org/officeDocument/2006/relationships" r:embed="rId12"/>
        <a:stretch>
          <a:fillRect/>
        </a:stretch>
      </xdr:blipFill>
      <xdr:spPr>
        <a:xfrm>
          <a:off x="58854975" y="131254500"/>
          <a:ext cx="6438095" cy="4771429"/>
        </a:xfrm>
        <a:prstGeom prst="rect">
          <a:avLst/>
        </a:prstGeom>
      </xdr:spPr>
    </xdr:pic>
    <xdr:clientData/>
  </xdr:twoCellAnchor>
  <xdr:twoCellAnchor>
    <xdr:from>
      <xdr:col>68</xdr:col>
      <xdr:colOff>285750</xdr:colOff>
      <xdr:row>701</xdr:row>
      <xdr:rowOff>104775</xdr:rowOff>
    </xdr:from>
    <xdr:to>
      <xdr:col>72</xdr:col>
      <xdr:colOff>447675</xdr:colOff>
      <xdr:row>705</xdr:row>
      <xdr:rowOff>85725</xdr:rowOff>
    </xdr:to>
    <xdr:sp macro="" textlink="">
      <xdr:nvSpPr>
        <xdr:cNvPr id="31" name="ZoneTexte 30">
          <a:extLst>
            <a:ext uri="{FF2B5EF4-FFF2-40B4-BE49-F238E27FC236}">
              <a16:creationId xmlns:a16="http://schemas.microsoft.com/office/drawing/2014/main" id="{43D6CCF8-3CBB-4BF2-A705-F27D0A7B9171}"/>
            </a:ext>
          </a:extLst>
        </xdr:cNvPr>
        <xdr:cNvSpPr txBox="1"/>
      </xdr:nvSpPr>
      <xdr:spPr>
        <a:xfrm>
          <a:off x="60664725" y="13383577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71</xdr:col>
      <xdr:colOff>0</xdr:colOff>
      <xdr:row>687</xdr:row>
      <xdr:rowOff>0</xdr:rowOff>
    </xdr:from>
    <xdr:to>
      <xdr:col>78</xdr:col>
      <xdr:colOff>504095</xdr:colOff>
      <xdr:row>711</xdr:row>
      <xdr:rowOff>94667</xdr:rowOff>
    </xdr:to>
    <xdr:pic>
      <xdr:nvPicPr>
        <xdr:cNvPr id="32" name="Image 31">
          <a:extLst>
            <a:ext uri="{FF2B5EF4-FFF2-40B4-BE49-F238E27FC236}">
              <a16:creationId xmlns:a16="http://schemas.microsoft.com/office/drawing/2014/main" id="{2F590D21-354D-4B31-908E-E7563C4481ED}"/>
            </a:ext>
          </a:extLst>
        </xdr:cNvPr>
        <xdr:cNvPicPr>
          <a:picLocks noChangeAspect="1"/>
        </xdr:cNvPicPr>
      </xdr:nvPicPr>
      <xdr:blipFill>
        <a:blip xmlns:r="http://schemas.openxmlformats.org/officeDocument/2006/relationships" r:embed="rId13"/>
        <a:stretch>
          <a:fillRect/>
        </a:stretch>
      </xdr:blipFill>
      <xdr:spPr>
        <a:xfrm>
          <a:off x="62664975" y="131064000"/>
          <a:ext cx="5838095" cy="4666667"/>
        </a:xfrm>
        <a:prstGeom prst="rect">
          <a:avLst/>
        </a:prstGeom>
      </xdr:spPr>
    </xdr:pic>
    <xdr:clientData/>
  </xdr:twoCellAnchor>
  <xdr:twoCellAnchor>
    <xdr:from>
      <xdr:col>73</xdr:col>
      <xdr:colOff>695325</xdr:colOff>
      <xdr:row>702</xdr:row>
      <xdr:rowOff>28575</xdr:rowOff>
    </xdr:from>
    <xdr:to>
      <xdr:col>78</xdr:col>
      <xdr:colOff>95250</xdr:colOff>
      <xdr:row>706</xdr:row>
      <xdr:rowOff>9525</xdr:rowOff>
    </xdr:to>
    <xdr:sp macro="" textlink="">
      <xdr:nvSpPr>
        <xdr:cNvPr id="33" name="ZoneTexte 32">
          <a:extLst>
            <a:ext uri="{FF2B5EF4-FFF2-40B4-BE49-F238E27FC236}">
              <a16:creationId xmlns:a16="http://schemas.microsoft.com/office/drawing/2014/main" id="{CCCE989E-2B48-45BA-9E9E-78591A65987F}"/>
            </a:ext>
          </a:extLst>
        </xdr:cNvPr>
        <xdr:cNvSpPr txBox="1"/>
      </xdr:nvSpPr>
      <xdr:spPr>
        <a:xfrm>
          <a:off x="64884300" y="13395007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76</xdr:col>
      <xdr:colOff>0</xdr:colOff>
      <xdr:row>686</xdr:row>
      <xdr:rowOff>0</xdr:rowOff>
    </xdr:from>
    <xdr:to>
      <xdr:col>83</xdr:col>
      <xdr:colOff>342190</xdr:colOff>
      <xdr:row>710</xdr:row>
      <xdr:rowOff>142286</xdr:rowOff>
    </xdr:to>
    <xdr:pic>
      <xdr:nvPicPr>
        <xdr:cNvPr id="34" name="Image 33">
          <a:extLst>
            <a:ext uri="{FF2B5EF4-FFF2-40B4-BE49-F238E27FC236}">
              <a16:creationId xmlns:a16="http://schemas.microsoft.com/office/drawing/2014/main" id="{A309B4CE-66C6-4F34-885F-8A6EC387B8EC}"/>
            </a:ext>
          </a:extLst>
        </xdr:cNvPr>
        <xdr:cNvPicPr>
          <a:picLocks noChangeAspect="1"/>
        </xdr:cNvPicPr>
      </xdr:nvPicPr>
      <xdr:blipFill>
        <a:blip xmlns:r="http://schemas.openxmlformats.org/officeDocument/2006/relationships" r:embed="rId14"/>
        <a:stretch>
          <a:fillRect/>
        </a:stretch>
      </xdr:blipFill>
      <xdr:spPr>
        <a:xfrm>
          <a:off x="66474975" y="130873500"/>
          <a:ext cx="5676190" cy="4714286"/>
        </a:xfrm>
        <a:prstGeom prst="rect">
          <a:avLst/>
        </a:prstGeom>
      </xdr:spPr>
    </xdr:pic>
    <xdr:clientData/>
  </xdr:twoCellAnchor>
  <xdr:twoCellAnchor editAs="oneCell">
    <xdr:from>
      <xdr:col>81</xdr:col>
      <xdr:colOff>685800</xdr:colOff>
      <xdr:row>683</xdr:row>
      <xdr:rowOff>114300</xdr:rowOff>
    </xdr:from>
    <xdr:to>
      <xdr:col>89</xdr:col>
      <xdr:colOff>265990</xdr:colOff>
      <xdr:row>708</xdr:row>
      <xdr:rowOff>66086</xdr:rowOff>
    </xdr:to>
    <xdr:pic>
      <xdr:nvPicPr>
        <xdr:cNvPr id="35" name="Image 34">
          <a:extLst>
            <a:ext uri="{FF2B5EF4-FFF2-40B4-BE49-F238E27FC236}">
              <a16:creationId xmlns:a16="http://schemas.microsoft.com/office/drawing/2014/main" id="{3B29FADA-619E-475E-8C77-4C1A5193DCC0}"/>
            </a:ext>
          </a:extLst>
        </xdr:cNvPr>
        <xdr:cNvPicPr>
          <a:picLocks noChangeAspect="1"/>
        </xdr:cNvPicPr>
      </xdr:nvPicPr>
      <xdr:blipFill>
        <a:blip xmlns:r="http://schemas.openxmlformats.org/officeDocument/2006/relationships" r:embed="rId14"/>
        <a:stretch>
          <a:fillRect/>
        </a:stretch>
      </xdr:blipFill>
      <xdr:spPr>
        <a:xfrm>
          <a:off x="70970775" y="130416300"/>
          <a:ext cx="5676190" cy="4714286"/>
        </a:xfrm>
        <a:prstGeom prst="rect">
          <a:avLst/>
        </a:prstGeom>
      </xdr:spPr>
    </xdr:pic>
    <xdr:clientData/>
  </xdr:twoCellAnchor>
  <xdr:twoCellAnchor editAs="oneCell">
    <xdr:from>
      <xdr:col>88</xdr:col>
      <xdr:colOff>0</xdr:colOff>
      <xdr:row>684</xdr:row>
      <xdr:rowOff>0</xdr:rowOff>
    </xdr:from>
    <xdr:to>
      <xdr:col>95</xdr:col>
      <xdr:colOff>323143</xdr:colOff>
      <xdr:row>708</xdr:row>
      <xdr:rowOff>113714</xdr:rowOff>
    </xdr:to>
    <xdr:pic>
      <xdr:nvPicPr>
        <xdr:cNvPr id="36" name="Image 35">
          <a:extLst>
            <a:ext uri="{FF2B5EF4-FFF2-40B4-BE49-F238E27FC236}">
              <a16:creationId xmlns:a16="http://schemas.microsoft.com/office/drawing/2014/main" id="{2CC66071-8B90-4EFD-88F4-EEBC4BCF2C54}"/>
            </a:ext>
          </a:extLst>
        </xdr:cNvPr>
        <xdr:cNvPicPr>
          <a:picLocks noChangeAspect="1"/>
        </xdr:cNvPicPr>
      </xdr:nvPicPr>
      <xdr:blipFill>
        <a:blip xmlns:r="http://schemas.openxmlformats.org/officeDocument/2006/relationships" r:embed="rId15"/>
        <a:stretch>
          <a:fillRect/>
        </a:stretch>
      </xdr:blipFill>
      <xdr:spPr>
        <a:xfrm>
          <a:off x="75618975" y="130492500"/>
          <a:ext cx="5657143" cy="4685714"/>
        </a:xfrm>
        <a:prstGeom prst="rect">
          <a:avLst/>
        </a:prstGeom>
      </xdr:spPr>
    </xdr:pic>
    <xdr:clientData/>
  </xdr:twoCellAnchor>
  <xdr:twoCellAnchor>
    <xdr:from>
      <xdr:col>77</xdr:col>
      <xdr:colOff>590550</xdr:colOff>
      <xdr:row>701</xdr:row>
      <xdr:rowOff>38100</xdr:rowOff>
    </xdr:from>
    <xdr:to>
      <xdr:col>81</xdr:col>
      <xdr:colOff>752475</xdr:colOff>
      <xdr:row>705</xdr:row>
      <xdr:rowOff>19050</xdr:rowOff>
    </xdr:to>
    <xdr:sp macro="" textlink="">
      <xdr:nvSpPr>
        <xdr:cNvPr id="37" name="ZoneTexte 36">
          <a:extLst>
            <a:ext uri="{FF2B5EF4-FFF2-40B4-BE49-F238E27FC236}">
              <a16:creationId xmlns:a16="http://schemas.microsoft.com/office/drawing/2014/main" id="{691E3A18-4D1D-46CF-B766-42DD4352ACB2}"/>
            </a:ext>
          </a:extLst>
        </xdr:cNvPr>
        <xdr:cNvSpPr txBox="1"/>
      </xdr:nvSpPr>
      <xdr:spPr>
        <a:xfrm>
          <a:off x="67827525" y="133769100"/>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84</xdr:col>
      <xdr:colOff>266700</xdr:colOff>
      <xdr:row>700</xdr:row>
      <xdr:rowOff>19050</xdr:rowOff>
    </xdr:from>
    <xdr:to>
      <xdr:col>88</xdr:col>
      <xdr:colOff>428625</xdr:colOff>
      <xdr:row>704</xdr:row>
      <xdr:rowOff>0</xdr:rowOff>
    </xdr:to>
    <xdr:sp macro="" textlink="">
      <xdr:nvSpPr>
        <xdr:cNvPr id="38" name="ZoneTexte 37">
          <a:extLst>
            <a:ext uri="{FF2B5EF4-FFF2-40B4-BE49-F238E27FC236}">
              <a16:creationId xmlns:a16="http://schemas.microsoft.com/office/drawing/2014/main" id="{386E040A-692B-4415-8F65-364CB59A12F3}"/>
            </a:ext>
          </a:extLst>
        </xdr:cNvPr>
        <xdr:cNvSpPr txBox="1"/>
      </xdr:nvSpPr>
      <xdr:spPr>
        <a:xfrm>
          <a:off x="72837675" y="133559550"/>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90</xdr:col>
      <xdr:colOff>609600</xdr:colOff>
      <xdr:row>699</xdr:row>
      <xdr:rowOff>85725</xdr:rowOff>
    </xdr:from>
    <xdr:to>
      <xdr:col>95</xdr:col>
      <xdr:colOff>9525</xdr:colOff>
      <xdr:row>703</xdr:row>
      <xdr:rowOff>66675</xdr:rowOff>
    </xdr:to>
    <xdr:sp macro="" textlink="">
      <xdr:nvSpPr>
        <xdr:cNvPr id="39" name="ZoneTexte 38">
          <a:extLst>
            <a:ext uri="{FF2B5EF4-FFF2-40B4-BE49-F238E27FC236}">
              <a16:creationId xmlns:a16="http://schemas.microsoft.com/office/drawing/2014/main" id="{14F667A6-3322-444F-9CAC-0E61C7E3E4CF}"/>
            </a:ext>
          </a:extLst>
        </xdr:cNvPr>
        <xdr:cNvSpPr txBox="1"/>
      </xdr:nvSpPr>
      <xdr:spPr>
        <a:xfrm>
          <a:off x="77752575" y="13343572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95</xdr:col>
      <xdr:colOff>0</xdr:colOff>
      <xdr:row>683</xdr:row>
      <xdr:rowOff>0</xdr:rowOff>
    </xdr:from>
    <xdr:to>
      <xdr:col>102</xdr:col>
      <xdr:colOff>761238</xdr:colOff>
      <xdr:row>707</xdr:row>
      <xdr:rowOff>113714</xdr:rowOff>
    </xdr:to>
    <xdr:pic>
      <xdr:nvPicPr>
        <xdr:cNvPr id="40" name="Image 39">
          <a:extLst>
            <a:ext uri="{FF2B5EF4-FFF2-40B4-BE49-F238E27FC236}">
              <a16:creationId xmlns:a16="http://schemas.microsoft.com/office/drawing/2014/main" id="{2A6E120A-8425-47A3-810F-08FDD7544497}"/>
            </a:ext>
          </a:extLst>
        </xdr:cNvPr>
        <xdr:cNvPicPr>
          <a:picLocks noChangeAspect="1"/>
        </xdr:cNvPicPr>
      </xdr:nvPicPr>
      <xdr:blipFill>
        <a:blip xmlns:r="http://schemas.openxmlformats.org/officeDocument/2006/relationships" r:embed="rId16"/>
        <a:stretch>
          <a:fillRect/>
        </a:stretch>
      </xdr:blipFill>
      <xdr:spPr>
        <a:xfrm>
          <a:off x="80952975" y="130302000"/>
          <a:ext cx="6095238" cy="4685714"/>
        </a:xfrm>
        <a:prstGeom prst="rect">
          <a:avLst/>
        </a:prstGeom>
      </xdr:spPr>
    </xdr:pic>
    <xdr:clientData/>
  </xdr:twoCellAnchor>
  <xdr:twoCellAnchor>
    <xdr:from>
      <xdr:col>97</xdr:col>
      <xdr:colOff>742950</xdr:colOff>
      <xdr:row>697</xdr:row>
      <xdr:rowOff>9525</xdr:rowOff>
    </xdr:from>
    <xdr:to>
      <xdr:col>102</xdr:col>
      <xdr:colOff>142875</xdr:colOff>
      <xdr:row>700</xdr:row>
      <xdr:rowOff>180975</xdr:rowOff>
    </xdr:to>
    <xdr:sp macro="" textlink="">
      <xdr:nvSpPr>
        <xdr:cNvPr id="41" name="ZoneTexte 40">
          <a:extLst>
            <a:ext uri="{FF2B5EF4-FFF2-40B4-BE49-F238E27FC236}">
              <a16:creationId xmlns:a16="http://schemas.microsoft.com/office/drawing/2014/main" id="{64D1082A-53CF-48F9-B16F-FDF8FB37D2B5}"/>
            </a:ext>
          </a:extLst>
        </xdr:cNvPr>
        <xdr:cNvSpPr txBox="1"/>
      </xdr:nvSpPr>
      <xdr:spPr>
        <a:xfrm>
          <a:off x="83219925" y="13297852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101</xdr:col>
      <xdr:colOff>0</xdr:colOff>
      <xdr:row>682</xdr:row>
      <xdr:rowOff>0</xdr:rowOff>
    </xdr:from>
    <xdr:to>
      <xdr:col>108</xdr:col>
      <xdr:colOff>446952</xdr:colOff>
      <xdr:row>706</xdr:row>
      <xdr:rowOff>142286</xdr:rowOff>
    </xdr:to>
    <xdr:pic>
      <xdr:nvPicPr>
        <xdr:cNvPr id="42" name="Image 41">
          <a:extLst>
            <a:ext uri="{FF2B5EF4-FFF2-40B4-BE49-F238E27FC236}">
              <a16:creationId xmlns:a16="http://schemas.microsoft.com/office/drawing/2014/main" id="{1CD42905-F379-4644-B48A-E6DAD5D6CD6D}"/>
            </a:ext>
          </a:extLst>
        </xdr:cNvPr>
        <xdr:cNvPicPr>
          <a:picLocks noChangeAspect="1"/>
        </xdr:cNvPicPr>
      </xdr:nvPicPr>
      <xdr:blipFill>
        <a:blip xmlns:r="http://schemas.openxmlformats.org/officeDocument/2006/relationships" r:embed="rId17"/>
        <a:stretch>
          <a:fillRect/>
        </a:stretch>
      </xdr:blipFill>
      <xdr:spPr>
        <a:xfrm>
          <a:off x="85524975" y="130111500"/>
          <a:ext cx="5780952" cy="4714286"/>
        </a:xfrm>
        <a:prstGeom prst="rect">
          <a:avLst/>
        </a:prstGeom>
      </xdr:spPr>
    </xdr:pic>
    <xdr:clientData/>
  </xdr:twoCellAnchor>
  <xdr:twoCellAnchor>
    <xdr:from>
      <xdr:col>103</xdr:col>
      <xdr:colOff>476250</xdr:colOff>
      <xdr:row>698</xdr:row>
      <xdr:rowOff>9525</xdr:rowOff>
    </xdr:from>
    <xdr:to>
      <xdr:col>107</xdr:col>
      <xdr:colOff>638175</xdr:colOff>
      <xdr:row>701</xdr:row>
      <xdr:rowOff>180975</xdr:rowOff>
    </xdr:to>
    <xdr:sp macro="" textlink="">
      <xdr:nvSpPr>
        <xdr:cNvPr id="43" name="ZoneTexte 42">
          <a:extLst>
            <a:ext uri="{FF2B5EF4-FFF2-40B4-BE49-F238E27FC236}">
              <a16:creationId xmlns:a16="http://schemas.microsoft.com/office/drawing/2014/main" id="{6F9E4A60-102B-458B-848D-626947F0A6DE}"/>
            </a:ext>
          </a:extLst>
        </xdr:cNvPr>
        <xdr:cNvSpPr txBox="1"/>
      </xdr:nvSpPr>
      <xdr:spPr>
        <a:xfrm>
          <a:off x="87525225" y="13316902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107</xdr:col>
      <xdr:colOff>0</xdr:colOff>
      <xdr:row>681</xdr:row>
      <xdr:rowOff>0</xdr:rowOff>
    </xdr:from>
    <xdr:to>
      <xdr:col>114</xdr:col>
      <xdr:colOff>294571</xdr:colOff>
      <xdr:row>705</xdr:row>
      <xdr:rowOff>104190</xdr:rowOff>
    </xdr:to>
    <xdr:pic>
      <xdr:nvPicPr>
        <xdr:cNvPr id="44" name="Image 43">
          <a:extLst>
            <a:ext uri="{FF2B5EF4-FFF2-40B4-BE49-F238E27FC236}">
              <a16:creationId xmlns:a16="http://schemas.microsoft.com/office/drawing/2014/main" id="{3A77FEFD-C805-4ADC-B6B9-B07ADA53259A}"/>
            </a:ext>
          </a:extLst>
        </xdr:cNvPr>
        <xdr:cNvPicPr>
          <a:picLocks noChangeAspect="1"/>
        </xdr:cNvPicPr>
      </xdr:nvPicPr>
      <xdr:blipFill>
        <a:blip xmlns:r="http://schemas.openxmlformats.org/officeDocument/2006/relationships" r:embed="rId18"/>
        <a:stretch>
          <a:fillRect/>
        </a:stretch>
      </xdr:blipFill>
      <xdr:spPr>
        <a:xfrm>
          <a:off x="90096975" y="129921000"/>
          <a:ext cx="5628571" cy="4676190"/>
        </a:xfrm>
        <a:prstGeom prst="rect">
          <a:avLst/>
        </a:prstGeom>
      </xdr:spPr>
    </xdr:pic>
    <xdr:clientData/>
  </xdr:twoCellAnchor>
  <xdr:twoCellAnchor>
    <xdr:from>
      <xdr:col>110</xdr:col>
      <xdr:colOff>104775</xdr:colOff>
      <xdr:row>697</xdr:row>
      <xdr:rowOff>85725</xdr:rowOff>
    </xdr:from>
    <xdr:to>
      <xdr:col>114</xdr:col>
      <xdr:colOff>266700</xdr:colOff>
      <xdr:row>701</xdr:row>
      <xdr:rowOff>66675</xdr:rowOff>
    </xdr:to>
    <xdr:sp macro="" textlink="">
      <xdr:nvSpPr>
        <xdr:cNvPr id="45" name="ZoneTexte 44">
          <a:extLst>
            <a:ext uri="{FF2B5EF4-FFF2-40B4-BE49-F238E27FC236}">
              <a16:creationId xmlns:a16="http://schemas.microsoft.com/office/drawing/2014/main" id="{D4D50B36-F1C9-48AB-8630-D7E5848D3E28}"/>
            </a:ext>
          </a:extLst>
        </xdr:cNvPr>
        <xdr:cNvSpPr txBox="1"/>
      </xdr:nvSpPr>
      <xdr:spPr>
        <a:xfrm>
          <a:off x="92487750" y="13305472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113</xdr:col>
      <xdr:colOff>0</xdr:colOff>
      <xdr:row>680</xdr:row>
      <xdr:rowOff>0</xdr:rowOff>
    </xdr:from>
    <xdr:to>
      <xdr:col>120</xdr:col>
      <xdr:colOff>361238</xdr:colOff>
      <xdr:row>704</xdr:row>
      <xdr:rowOff>151809</xdr:rowOff>
    </xdr:to>
    <xdr:pic>
      <xdr:nvPicPr>
        <xdr:cNvPr id="46" name="Image 45">
          <a:extLst>
            <a:ext uri="{FF2B5EF4-FFF2-40B4-BE49-F238E27FC236}">
              <a16:creationId xmlns:a16="http://schemas.microsoft.com/office/drawing/2014/main" id="{504968D8-9B28-4C1F-AF8A-247525C362A1}"/>
            </a:ext>
          </a:extLst>
        </xdr:cNvPr>
        <xdr:cNvPicPr>
          <a:picLocks noChangeAspect="1"/>
        </xdr:cNvPicPr>
      </xdr:nvPicPr>
      <xdr:blipFill>
        <a:blip xmlns:r="http://schemas.openxmlformats.org/officeDocument/2006/relationships" r:embed="rId19"/>
        <a:stretch>
          <a:fillRect/>
        </a:stretch>
      </xdr:blipFill>
      <xdr:spPr>
        <a:xfrm>
          <a:off x="94668975" y="129730500"/>
          <a:ext cx="5695238" cy="4723809"/>
        </a:xfrm>
        <a:prstGeom prst="rect">
          <a:avLst/>
        </a:prstGeom>
      </xdr:spPr>
    </xdr:pic>
    <xdr:clientData/>
  </xdr:twoCellAnchor>
  <xdr:twoCellAnchor editAs="oneCell">
    <xdr:from>
      <xdr:col>120</xdr:col>
      <xdr:colOff>0</xdr:colOff>
      <xdr:row>679</xdr:row>
      <xdr:rowOff>0</xdr:rowOff>
    </xdr:from>
    <xdr:to>
      <xdr:col>127</xdr:col>
      <xdr:colOff>523143</xdr:colOff>
      <xdr:row>703</xdr:row>
      <xdr:rowOff>18476</xdr:rowOff>
    </xdr:to>
    <xdr:pic>
      <xdr:nvPicPr>
        <xdr:cNvPr id="47" name="Image 46">
          <a:extLst>
            <a:ext uri="{FF2B5EF4-FFF2-40B4-BE49-F238E27FC236}">
              <a16:creationId xmlns:a16="http://schemas.microsoft.com/office/drawing/2014/main" id="{1B2F9B63-BB04-464B-8B79-3E403794CFD3}"/>
            </a:ext>
          </a:extLst>
        </xdr:cNvPr>
        <xdr:cNvPicPr>
          <a:picLocks noChangeAspect="1"/>
        </xdr:cNvPicPr>
      </xdr:nvPicPr>
      <xdr:blipFill>
        <a:blip xmlns:r="http://schemas.openxmlformats.org/officeDocument/2006/relationships" r:embed="rId20"/>
        <a:stretch>
          <a:fillRect/>
        </a:stretch>
      </xdr:blipFill>
      <xdr:spPr>
        <a:xfrm>
          <a:off x="100002975" y="129540000"/>
          <a:ext cx="5857143" cy="4590476"/>
        </a:xfrm>
        <a:prstGeom prst="rect">
          <a:avLst/>
        </a:prstGeom>
      </xdr:spPr>
    </xdr:pic>
    <xdr:clientData/>
  </xdr:twoCellAnchor>
  <xdr:twoCellAnchor editAs="oneCell">
    <xdr:from>
      <xdr:col>127</xdr:col>
      <xdr:colOff>0</xdr:colOff>
      <xdr:row>678</xdr:row>
      <xdr:rowOff>0</xdr:rowOff>
    </xdr:from>
    <xdr:to>
      <xdr:col>134</xdr:col>
      <xdr:colOff>285048</xdr:colOff>
      <xdr:row>703</xdr:row>
      <xdr:rowOff>2807</xdr:rowOff>
    </xdr:to>
    <xdr:pic>
      <xdr:nvPicPr>
        <xdr:cNvPr id="48" name="Image 47">
          <a:extLst>
            <a:ext uri="{FF2B5EF4-FFF2-40B4-BE49-F238E27FC236}">
              <a16:creationId xmlns:a16="http://schemas.microsoft.com/office/drawing/2014/main" id="{0B414615-1F35-40F0-AFDB-A9DEAC9CDABD}"/>
            </a:ext>
          </a:extLst>
        </xdr:cNvPr>
        <xdr:cNvPicPr>
          <a:picLocks noChangeAspect="1"/>
        </xdr:cNvPicPr>
      </xdr:nvPicPr>
      <xdr:blipFill>
        <a:blip xmlns:r="http://schemas.openxmlformats.org/officeDocument/2006/relationships" r:embed="rId21"/>
        <a:stretch>
          <a:fillRect/>
        </a:stretch>
      </xdr:blipFill>
      <xdr:spPr>
        <a:xfrm>
          <a:off x="105336975" y="129349500"/>
          <a:ext cx="5619048" cy="4761905"/>
        </a:xfrm>
        <a:prstGeom prst="rect">
          <a:avLst/>
        </a:prstGeom>
      </xdr:spPr>
    </xdr:pic>
    <xdr:clientData/>
  </xdr:twoCellAnchor>
  <xdr:twoCellAnchor editAs="oneCell">
    <xdr:from>
      <xdr:col>134</xdr:col>
      <xdr:colOff>0</xdr:colOff>
      <xdr:row>677</xdr:row>
      <xdr:rowOff>0</xdr:rowOff>
    </xdr:from>
    <xdr:to>
      <xdr:col>141</xdr:col>
      <xdr:colOff>580286</xdr:colOff>
      <xdr:row>701</xdr:row>
      <xdr:rowOff>104190</xdr:rowOff>
    </xdr:to>
    <xdr:pic>
      <xdr:nvPicPr>
        <xdr:cNvPr id="49" name="Image 48">
          <a:extLst>
            <a:ext uri="{FF2B5EF4-FFF2-40B4-BE49-F238E27FC236}">
              <a16:creationId xmlns:a16="http://schemas.microsoft.com/office/drawing/2014/main" id="{A6E333E0-2315-4D1B-8564-5F8DB377C670}"/>
            </a:ext>
          </a:extLst>
        </xdr:cNvPr>
        <xdr:cNvPicPr>
          <a:picLocks noChangeAspect="1"/>
        </xdr:cNvPicPr>
      </xdr:nvPicPr>
      <xdr:blipFill>
        <a:blip xmlns:r="http://schemas.openxmlformats.org/officeDocument/2006/relationships" r:embed="rId22"/>
        <a:stretch>
          <a:fillRect/>
        </a:stretch>
      </xdr:blipFill>
      <xdr:spPr>
        <a:xfrm>
          <a:off x="110670975" y="129159000"/>
          <a:ext cx="5914286" cy="4676190"/>
        </a:xfrm>
        <a:prstGeom prst="rect">
          <a:avLst/>
        </a:prstGeom>
      </xdr:spPr>
    </xdr:pic>
    <xdr:clientData/>
  </xdr:twoCellAnchor>
  <xdr:twoCellAnchor>
    <xdr:from>
      <xdr:col>137</xdr:col>
      <xdr:colOff>104775</xdr:colOff>
      <xdr:row>692</xdr:row>
      <xdr:rowOff>85725</xdr:rowOff>
    </xdr:from>
    <xdr:to>
      <xdr:col>141</xdr:col>
      <xdr:colOff>266700</xdr:colOff>
      <xdr:row>696</xdr:row>
      <xdr:rowOff>66675</xdr:rowOff>
    </xdr:to>
    <xdr:sp macro="" textlink="">
      <xdr:nvSpPr>
        <xdr:cNvPr id="50" name="ZoneTexte 49">
          <a:extLst>
            <a:ext uri="{FF2B5EF4-FFF2-40B4-BE49-F238E27FC236}">
              <a16:creationId xmlns:a16="http://schemas.microsoft.com/office/drawing/2014/main" id="{971FDD05-1D63-45AE-83A9-34597A2535CF}"/>
            </a:ext>
          </a:extLst>
        </xdr:cNvPr>
        <xdr:cNvSpPr txBox="1"/>
      </xdr:nvSpPr>
      <xdr:spPr>
        <a:xfrm>
          <a:off x="113061750" y="13210222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141</xdr:col>
      <xdr:colOff>0</xdr:colOff>
      <xdr:row>676</xdr:row>
      <xdr:rowOff>0</xdr:rowOff>
    </xdr:from>
    <xdr:to>
      <xdr:col>148</xdr:col>
      <xdr:colOff>323143</xdr:colOff>
      <xdr:row>700</xdr:row>
      <xdr:rowOff>85143</xdr:rowOff>
    </xdr:to>
    <xdr:pic>
      <xdr:nvPicPr>
        <xdr:cNvPr id="51" name="Image 50">
          <a:extLst>
            <a:ext uri="{FF2B5EF4-FFF2-40B4-BE49-F238E27FC236}">
              <a16:creationId xmlns:a16="http://schemas.microsoft.com/office/drawing/2014/main" id="{D6119A3B-CF3D-4613-B891-E3383392CA98}"/>
            </a:ext>
          </a:extLst>
        </xdr:cNvPr>
        <xdr:cNvPicPr>
          <a:picLocks noChangeAspect="1"/>
        </xdr:cNvPicPr>
      </xdr:nvPicPr>
      <xdr:blipFill>
        <a:blip xmlns:r="http://schemas.openxmlformats.org/officeDocument/2006/relationships" r:embed="rId23"/>
        <a:stretch>
          <a:fillRect/>
        </a:stretch>
      </xdr:blipFill>
      <xdr:spPr>
        <a:xfrm>
          <a:off x="116004975" y="128968500"/>
          <a:ext cx="5657143" cy="4657143"/>
        </a:xfrm>
        <a:prstGeom prst="rect">
          <a:avLst/>
        </a:prstGeom>
      </xdr:spPr>
    </xdr:pic>
    <xdr:clientData/>
  </xdr:twoCellAnchor>
  <xdr:twoCellAnchor>
    <xdr:from>
      <xdr:col>144</xdr:col>
      <xdr:colOff>371475</xdr:colOff>
      <xdr:row>692</xdr:row>
      <xdr:rowOff>28575</xdr:rowOff>
    </xdr:from>
    <xdr:to>
      <xdr:col>148</xdr:col>
      <xdr:colOff>533400</xdr:colOff>
      <xdr:row>696</xdr:row>
      <xdr:rowOff>9525</xdr:rowOff>
    </xdr:to>
    <xdr:sp macro="" textlink="">
      <xdr:nvSpPr>
        <xdr:cNvPr id="52" name="ZoneTexte 51">
          <a:extLst>
            <a:ext uri="{FF2B5EF4-FFF2-40B4-BE49-F238E27FC236}">
              <a16:creationId xmlns:a16="http://schemas.microsoft.com/office/drawing/2014/main" id="{2623F9C7-F133-4800-AA4F-10F21BA14183}"/>
            </a:ext>
          </a:extLst>
        </xdr:cNvPr>
        <xdr:cNvSpPr txBox="1"/>
      </xdr:nvSpPr>
      <xdr:spPr>
        <a:xfrm>
          <a:off x="118662450" y="13204507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147</xdr:col>
      <xdr:colOff>0</xdr:colOff>
      <xdr:row>675</xdr:row>
      <xdr:rowOff>0</xdr:rowOff>
    </xdr:from>
    <xdr:to>
      <xdr:col>154</xdr:col>
      <xdr:colOff>485048</xdr:colOff>
      <xdr:row>701</xdr:row>
      <xdr:rowOff>18429</xdr:rowOff>
    </xdr:to>
    <xdr:pic>
      <xdr:nvPicPr>
        <xdr:cNvPr id="53" name="Image 52">
          <a:extLst>
            <a:ext uri="{FF2B5EF4-FFF2-40B4-BE49-F238E27FC236}">
              <a16:creationId xmlns:a16="http://schemas.microsoft.com/office/drawing/2014/main" id="{036A5889-A49B-4E5C-9613-2ED30C2F2BA9}"/>
            </a:ext>
          </a:extLst>
        </xdr:cNvPr>
        <xdr:cNvPicPr>
          <a:picLocks noChangeAspect="1"/>
        </xdr:cNvPicPr>
      </xdr:nvPicPr>
      <xdr:blipFill>
        <a:blip xmlns:r="http://schemas.openxmlformats.org/officeDocument/2006/relationships" r:embed="rId24"/>
        <a:stretch>
          <a:fillRect/>
        </a:stretch>
      </xdr:blipFill>
      <xdr:spPr>
        <a:xfrm>
          <a:off x="120576975" y="128778000"/>
          <a:ext cx="5819048" cy="4971429"/>
        </a:xfrm>
        <a:prstGeom prst="rect">
          <a:avLst/>
        </a:prstGeom>
      </xdr:spPr>
    </xdr:pic>
    <xdr:clientData/>
  </xdr:twoCellAnchor>
  <xdr:twoCellAnchor>
    <xdr:from>
      <xdr:col>151</xdr:col>
      <xdr:colOff>9525</xdr:colOff>
      <xdr:row>692</xdr:row>
      <xdr:rowOff>114300</xdr:rowOff>
    </xdr:from>
    <xdr:to>
      <xdr:col>152</xdr:col>
      <xdr:colOff>752475</xdr:colOff>
      <xdr:row>694</xdr:row>
      <xdr:rowOff>161925</xdr:rowOff>
    </xdr:to>
    <xdr:sp macro="" textlink="">
      <xdr:nvSpPr>
        <xdr:cNvPr id="54" name="ZoneTexte 53">
          <a:extLst>
            <a:ext uri="{FF2B5EF4-FFF2-40B4-BE49-F238E27FC236}">
              <a16:creationId xmlns:a16="http://schemas.microsoft.com/office/drawing/2014/main" id="{AB6C3754-2F56-42F8-BA47-9CB95BFC3F8B}"/>
            </a:ext>
          </a:extLst>
        </xdr:cNvPr>
        <xdr:cNvSpPr txBox="1"/>
      </xdr:nvSpPr>
      <xdr:spPr>
        <a:xfrm>
          <a:off x="123634500" y="132130800"/>
          <a:ext cx="15049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7</xdr:col>
      <xdr:colOff>942975</xdr:colOff>
      <xdr:row>671</xdr:row>
      <xdr:rowOff>171450</xdr:rowOff>
    </xdr:from>
    <xdr:to>
      <xdr:col>15</xdr:col>
      <xdr:colOff>208854</xdr:colOff>
      <xdr:row>697</xdr:row>
      <xdr:rowOff>8926</xdr:rowOff>
    </xdr:to>
    <xdr:pic>
      <xdr:nvPicPr>
        <xdr:cNvPr id="55" name="Image 54">
          <a:extLst>
            <a:ext uri="{FF2B5EF4-FFF2-40B4-BE49-F238E27FC236}">
              <a16:creationId xmlns:a16="http://schemas.microsoft.com/office/drawing/2014/main" id="{2E7D0DB1-E0BE-4295-AD01-DEB1CD08DBAF}"/>
            </a:ext>
          </a:extLst>
        </xdr:cNvPr>
        <xdr:cNvPicPr>
          <a:picLocks noChangeAspect="1"/>
        </xdr:cNvPicPr>
      </xdr:nvPicPr>
      <xdr:blipFill>
        <a:blip xmlns:r="http://schemas.openxmlformats.org/officeDocument/2006/relationships" r:embed="rId25"/>
        <a:stretch>
          <a:fillRect/>
        </a:stretch>
      </xdr:blipFill>
      <xdr:spPr>
        <a:xfrm>
          <a:off x="14630400" y="128187450"/>
          <a:ext cx="5571429" cy="4790476"/>
        </a:xfrm>
        <a:prstGeom prst="rect">
          <a:avLst/>
        </a:prstGeom>
      </xdr:spPr>
    </xdr:pic>
    <xdr:clientData/>
  </xdr:twoCellAnchor>
  <xdr:twoCellAnchor>
    <xdr:from>
      <xdr:col>10</xdr:col>
      <xdr:colOff>609600</xdr:colOff>
      <xdr:row>686</xdr:row>
      <xdr:rowOff>95250</xdr:rowOff>
    </xdr:from>
    <xdr:to>
      <xdr:col>15</xdr:col>
      <xdr:colOff>9525</xdr:colOff>
      <xdr:row>690</xdr:row>
      <xdr:rowOff>76200</xdr:rowOff>
    </xdr:to>
    <xdr:sp macro="" textlink="">
      <xdr:nvSpPr>
        <xdr:cNvPr id="56" name="ZoneTexte 55">
          <a:extLst>
            <a:ext uri="{FF2B5EF4-FFF2-40B4-BE49-F238E27FC236}">
              <a16:creationId xmlns:a16="http://schemas.microsoft.com/office/drawing/2014/main" id="{F073592C-687F-4387-8475-6B38733C422E}"/>
            </a:ext>
          </a:extLst>
        </xdr:cNvPr>
        <xdr:cNvSpPr txBox="1"/>
      </xdr:nvSpPr>
      <xdr:spPr>
        <a:xfrm>
          <a:off x="16792575" y="130968750"/>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14</xdr:col>
      <xdr:colOff>647700</xdr:colOff>
      <xdr:row>669</xdr:row>
      <xdr:rowOff>180975</xdr:rowOff>
    </xdr:from>
    <xdr:to>
      <xdr:col>22</xdr:col>
      <xdr:colOff>170748</xdr:colOff>
      <xdr:row>694</xdr:row>
      <xdr:rowOff>37523</xdr:rowOff>
    </xdr:to>
    <xdr:pic>
      <xdr:nvPicPr>
        <xdr:cNvPr id="57" name="Image 56">
          <a:extLst>
            <a:ext uri="{FF2B5EF4-FFF2-40B4-BE49-F238E27FC236}">
              <a16:creationId xmlns:a16="http://schemas.microsoft.com/office/drawing/2014/main" id="{49B0D49A-84AF-4378-AC56-3EC541226E00}"/>
            </a:ext>
          </a:extLst>
        </xdr:cNvPr>
        <xdr:cNvPicPr>
          <a:picLocks noChangeAspect="1"/>
        </xdr:cNvPicPr>
      </xdr:nvPicPr>
      <xdr:blipFill>
        <a:blip xmlns:r="http://schemas.openxmlformats.org/officeDocument/2006/relationships" r:embed="rId26"/>
        <a:stretch>
          <a:fillRect/>
        </a:stretch>
      </xdr:blipFill>
      <xdr:spPr>
        <a:xfrm>
          <a:off x="19878675" y="127815975"/>
          <a:ext cx="5619048" cy="4619048"/>
        </a:xfrm>
        <a:prstGeom prst="rect">
          <a:avLst/>
        </a:prstGeom>
      </xdr:spPr>
    </xdr:pic>
    <xdr:clientData/>
  </xdr:twoCellAnchor>
  <xdr:twoCellAnchor editAs="oneCell">
    <xdr:from>
      <xdr:col>22</xdr:col>
      <xdr:colOff>0</xdr:colOff>
      <xdr:row>671</xdr:row>
      <xdr:rowOff>76200</xdr:rowOff>
    </xdr:from>
    <xdr:to>
      <xdr:col>29</xdr:col>
      <xdr:colOff>361238</xdr:colOff>
      <xdr:row>695</xdr:row>
      <xdr:rowOff>132771</xdr:rowOff>
    </xdr:to>
    <xdr:pic>
      <xdr:nvPicPr>
        <xdr:cNvPr id="58" name="Image 57">
          <a:extLst>
            <a:ext uri="{FF2B5EF4-FFF2-40B4-BE49-F238E27FC236}">
              <a16:creationId xmlns:a16="http://schemas.microsoft.com/office/drawing/2014/main" id="{5DD4D78E-82E3-4177-AEAF-84369BA75473}"/>
            </a:ext>
          </a:extLst>
        </xdr:cNvPr>
        <xdr:cNvPicPr>
          <a:picLocks noChangeAspect="1"/>
        </xdr:cNvPicPr>
      </xdr:nvPicPr>
      <xdr:blipFill>
        <a:blip xmlns:r="http://schemas.openxmlformats.org/officeDocument/2006/relationships" r:embed="rId27"/>
        <a:stretch>
          <a:fillRect/>
        </a:stretch>
      </xdr:blipFill>
      <xdr:spPr>
        <a:xfrm>
          <a:off x="25326975" y="128092200"/>
          <a:ext cx="5695238" cy="4628571"/>
        </a:xfrm>
        <a:prstGeom prst="rect">
          <a:avLst/>
        </a:prstGeom>
      </xdr:spPr>
    </xdr:pic>
    <xdr:clientData/>
  </xdr:twoCellAnchor>
  <xdr:twoCellAnchor editAs="oneCell">
    <xdr:from>
      <xdr:col>29</xdr:col>
      <xdr:colOff>0</xdr:colOff>
      <xdr:row>670</xdr:row>
      <xdr:rowOff>0</xdr:rowOff>
    </xdr:from>
    <xdr:to>
      <xdr:col>36</xdr:col>
      <xdr:colOff>418381</xdr:colOff>
      <xdr:row>695</xdr:row>
      <xdr:rowOff>2806</xdr:rowOff>
    </xdr:to>
    <xdr:pic>
      <xdr:nvPicPr>
        <xdr:cNvPr id="59" name="Image 58">
          <a:extLst>
            <a:ext uri="{FF2B5EF4-FFF2-40B4-BE49-F238E27FC236}">
              <a16:creationId xmlns:a16="http://schemas.microsoft.com/office/drawing/2014/main" id="{16BEDA5D-CD9E-4A2C-9CDC-BD9D795F21EB}"/>
            </a:ext>
          </a:extLst>
        </xdr:cNvPr>
        <xdr:cNvPicPr>
          <a:picLocks noChangeAspect="1"/>
        </xdr:cNvPicPr>
      </xdr:nvPicPr>
      <xdr:blipFill>
        <a:blip xmlns:r="http://schemas.openxmlformats.org/officeDocument/2006/relationships" r:embed="rId28"/>
        <a:stretch>
          <a:fillRect/>
        </a:stretch>
      </xdr:blipFill>
      <xdr:spPr>
        <a:xfrm>
          <a:off x="30660975" y="127825500"/>
          <a:ext cx="5752381" cy="4761905"/>
        </a:xfrm>
        <a:prstGeom prst="rect">
          <a:avLst/>
        </a:prstGeom>
      </xdr:spPr>
    </xdr:pic>
    <xdr:clientData/>
  </xdr:twoCellAnchor>
  <xdr:twoCellAnchor>
    <xdr:from>
      <xdr:col>31</xdr:col>
      <xdr:colOff>733425</xdr:colOff>
      <xdr:row>685</xdr:row>
      <xdr:rowOff>104775</xdr:rowOff>
    </xdr:from>
    <xdr:to>
      <xdr:col>34</xdr:col>
      <xdr:colOff>504825</xdr:colOff>
      <xdr:row>687</xdr:row>
      <xdr:rowOff>171450</xdr:rowOff>
    </xdr:to>
    <xdr:sp macro="" textlink="">
      <xdr:nvSpPr>
        <xdr:cNvPr id="60" name="ZoneTexte 59">
          <a:extLst>
            <a:ext uri="{FF2B5EF4-FFF2-40B4-BE49-F238E27FC236}">
              <a16:creationId xmlns:a16="http://schemas.microsoft.com/office/drawing/2014/main" id="{C87A942F-CBBE-4204-92B2-C8714C4C2FD2}"/>
            </a:ext>
          </a:extLst>
        </xdr:cNvPr>
        <xdr:cNvSpPr txBox="1"/>
      </xdr:nvSpPr>
      <xdr:spPr>
        <a:xfrm>
          <a:off x="32918400" y="130787775"/>
          <a:ext cx="205740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xdr:from>
      <xdr:col>25</xdr:col>
      <xdr:colOff>209550</xdr:colOff>
      <xdr:row>687</xdr:row>
      <xdr:rowOff>66675</xdr:rowOff>
    </xdr:from>
    <xdr:to>
      <xdr:col>28</xdr:col>
      <xdr:colOff>257175</xdr:colOff>
      <xdr:row>690</xdr:row>
      <xdr:rowOff>57150</xdr:rowOff>
    </xdr:to>
    <xdr:sp macro="" textlink="">
      <xdr:nvSpPr>
        <xdr:cNvPr id="61" name="ZoneTexte 60">
          <a:extLst>
            <a:ext uri="{FF2B5EF4-FFF2-40B4-BE49-F238E27FC236}">
              <a16:creationId xmlns:a16="http://schemas.microsoft.com/office/drawing/2014/main" id="{84122EC7-147D-40FA-B1CA-B4E9AEC35D49}"/>
            </a:ext>
          </a:extLst>
        </xdr:cNvPr>
        <xdr:cNvSpPr txBox="1"/>
      </xdr:nvSpPr>
      <xdr:spPr>
        <a:xfrm>
          <a:off x="27822525" y="131130675"/>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editAs="oneCell">
    <xdr:from>
      <xdr:col>36</xdr:col>
      <xdr:colOff>0</xdr:colOff>
      <xdr:row>669</xdr:row>
      <xdr:rowOff>0</xdr:rowOff>
    </xdr:from>
    <xdr:to>
      <xdr:col>43</xdr:col>
      <xdr:colOff>285048</xdr:colOff>
      <xdr:row>693</xdr:row>
      <xdr:rowOff>123238</xdr:rowOff>
    </xdr:to>
    <xdr:pic>
      <xdr:nvPicPr>
        <xdr:cNvPr id="62" name="Image 61">
          <a:extLst>
            <a:ext uri="{FF2B5EF4-FFF2-40B4-BE49-F238E27FC236}">
              <a16:creationId xmlns:a16="http://schemas.microsoft.com/office/drawing/2014/main" id="{80F77325-6501-49C5-886F-FED96B247678}"/>
            </a:ext>
          </a:extLst>
        </xdr:cNvPr>
        <xdr:cNvPicPr>
          <a:picLocks noChangeAspect="1"/>
        </xdr:cNvPicPr>
      </xdr:nvPicPr>
      <xdr:blipFill>
        <a:blip xmlns:r="http://schemas.openxmlformats.org/officeDocument/2006/relationships" r:embed="rId29"/>
        <a:stretch>
          <a:fillRect/>
        </a:stretch>
      </xdr:blipFill>
      <xdr:spPr>
        <a:xfrm>
          <a:off x="35994975" y="127635000"/>
          <a:ext cx="5619048" cy="4695238"/>
        </a:xfrm>
        <a:prstGeom prst="rect">
          <a:avLst/>
        </a:prstGeom>
      </xdr:spPr>
    </xdr:pic>
    <xdr:clientData/>
  </xdr:twoCellAnchor>
  <xdr:twoCellAnchor>
    <xdr:from>
      <xdr:col>38</xdr:col>
      <xdr:colOff>409575</xdr:colOff>
      <xdr:row>683</xdr:row>
      <xdr:rowOff>28575</xdr:rowOff>
    </xdr:from>
    <xdr:to>
      <xdr:col>42</xdr:col>
      <xdr:colOff>571500</xdr:colOff>
      <xdr:row>687</xdr:row>
      <xdr:rowOff>9525</xdr:rowOff>
    </xdr:to>
    <xdr:sp macro="" textlink="">
      <xdr:nvSpPr>
        <xdr:cNvPr id="63" name="ZoneTexte 62">
          <a:extLst>
            <a:ext uri="{FF2B5EF4-FFF2-40B4-BE49-F238E27FC236}">
              <a16:creationId xmlns:a16="http://schemas.microsoft.com/office/drawing/2014/main" id="{F6F184BE-B2BF-4020-95A3-8B82B9A7EF7C}"/>
            </a:ext>
          </a:extLst>
        </xdr:cNvPr>
        <xdr:cNvSpPr txBox="1"/>
      </xdr:nvSpPr>
      <xdr:spPr>
        <a:xfrm>
          <a:off x="37928550" y="130330575"/>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42</xdr:col>
      <xdr:colOff>0</xdr:colOff>
      <xdr:row>668</xdr:row>
      <xdr:rowOff>0</xdr:rowOff>
    </xdr:from>
    <xdr:to>
      <xdr:col>49</xdr:col>
      <xdr:colOff>418381</xdr:colOff>
      <xdr:row>693</xdr:row>
      <xdr:rowOff>113690</xdr:rowOff>
    </xdr:to>
    <xdr:pic>
      <xdr:nvPicPr>
        <xdr:cNvPr id="64" name="Image 63">
          <a:extLst>
            <a:ext uri="{FF2B5EF4-FFF2-40B4-BE49-F238E27FC236}">
              <a16:creationId xmlns:a16="http://schemas.microsoft.com/office/drawing/2014/main" id="{A281CF85-AE7B-4DC2-A446-542E27BE39E0}"/>
            </a:ext>
          </a:extLst>
        </xdr:cNvPr>
        <xdr:cNvPicPr>
          <a:picLocks noChangeAspect="1"/>
        </xdr:cNvPicPr>
      </xdr:nvPicPr>
      <xdr:blipFill>
        <a:blip xmlns:r="http://schemas.openxmlformats.org/officeDocument/2006/relationships" r:embed="rId30"/>
        <a:stretch>
          <a:fillRect/>
        </a:stretch>
      </xdr:blipFill>
      <xdr:spPr>
        <a:xfrm>
          <a:off x="40566975" y="127444500"/>
          <a:ext cx="5752381" cy="4876190"/>
        </a:xfrm>
        <a:prstGeom prst="rect">
          <a:avLst/>
        </a:prstGeom>
      </xdr:spPr>
    </xdr:pic>
    <xdr:clientData/>
  </xdr:twoCellAnchor>
  <xdr:twoCellAnchor>
    <xdr:from>
      <xdr:col>45</xdr:col>
      <xdr:colOff>361950</xdr:colOff>
      <xdr:row>684</xdr:row>
      <xdr:rowOff>9525</xdr:rowOff>
    </xdr:from>
    <xdr:to>
      <xdr:col>48</xdr:col>
      <xdr:colOff>409575</xdr:colOff>
      <xdr:row>687</xdr:row>
      <xdr:rowOff>0</xdr:rowOff>
    </xdr:to>
    <xdr:sp macro="" textlink="">
      <xdr:nvSpPr>
        <xdr:cNvPr id="65" name="ZoneTexte 64">
          <a:extLst>
            <a:ext uri="{FF2B5EF4-FFF2-40B4-BE49-F238E27FC236}">
              <a16:creationId xmlns:a16="http://schemas.microsoft.com/office/drawing/2014/main" id="{102A71E3-9F19-4F80-864E-81D1D1F0B396}"/>
            </a:ext>
          </a:extLst>
        </xdr:cNvPr>
        <xdr:cNvSpPr txBox="1"/>
      </xdr:nvSpPr>
      <xdr:spPr>
        <a:xfrm>
          <a:off x="43214925" y="130502025"/>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editAs="oneCell">
    <xdr:from>
      <xdr:col>49</xdr:col>
      <xdr:colOff>0</xdr:colOff>
      <xdr:row>667</xdr:row>
      <xdr:rowOff>0</xdr:rowOff>
    </xdr:from>
    <xdr:to>
      <xdr:col>56</xdr:col>
      <xdr:colOff>646952</xdr:colOff>
      <xdr:row>692</xdr:row>
      <xdr:rowOff>18452</xdr:rowOff>
    </xdr:to>
    <xdr:pic>
      <xdr:nvPicPr>
        <xdr:cNvPr id="66" name="Image 65">
          <a:extLst>
            <a:ext uri="{FF2B5EF4-FFF2-40B4-BE49-F238E27FC236}">
              <a16:creationId xmlns:a16="http://schemas.microsoft.com/office/drawing/2014/main" id="{5C0C6EF7-4AAB-44D2-81BE-5337176FE426}"/>
            </a:ext>
          </a:extLst>
        </xdr:cNvPr>
        <xdr:cNvPicPr>
          <a:picLocks noChangeAspect="1"/>
        </xdr:cNvPicPr>
      </xdr:nvPicPr>
      <xdr:blipFill>
        <a:blip xmlns:r="http://schemas.openxmlformats.org/officeDocument/2006/relationships" r:embed="rId31"/>
        <a:stretch>
          <a:fillRect/>
        </a:stretch>
      </xdr:blipFill>
      <xdr:spPr>
        <a:xfrm>
          <a:off x="45900975" y="127254000"/>
          <a:ext cx="5980952" cy="4780952"/>
        </a:xfrm>
        <a:prstGeom prst="rect">
          <a:avLst/>
        </a:prstGeom>
      </xdr:spPr>
    </xdr:pic>
    <xdr:clientData/>
  </xdr:twoCellAnchor>
  <xdr:twoCellAnchor>
    <xdr:from>
      <xdr:col>51</xdr:col>
      <xdr:colOff>619125</xdr:colOff>
      <xdr:row>681</xdr:row>
      <xdr:rowOff>123825</xdr:rowOff>
    </xdr:from>
    <xdr:to>
      <xdr:col>53</xdr:col>
      <xdr:colOff>600075</xdr:colOff>
      <xdr:row>683</xdr:row>
      <xdr:rowOff>171450</xdr:rowOff>
    </xdr:to>
    <xdr:sp macro="" textlink="">
      <xdr:nvSpPr>
        <xdr:cNvPr id="67" name="ZoneTexte 66">
          <a:extLst>
            <a:ext uri="{FF2B5EF4-FFF2-40B4-BE49-F238E27FC236}">
              <a16:creationId xmlns:a16="http://schemas.microsoft.com/office/drawing/2014/main" id="{45AF4D5F-AEF7-466E-9351-A802BF28D717}"/>
            </a:ext>
          </a:extLst>
        </xdr:cNvPr>
        <xdr:cNvSpPr txBox="1"/>
      </xdr:nvSpPr>
      <xdr:spPr>
        <a:xfrm>
          <a:off x="48044100" y="130044825"/>
          <a:ext cx="15049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56</xdr:col>
      <xdr:colOff>0</xdr:colOff>
      <xdr:row>665</xdr:row>
      <xdr:rowOff>0</xdr:rowOff>
    </xdr:from>
    <xdr:to>
      <xdr:col>63</xdr:col>
      <xdr:colOff>275524</xdr:colOff>
      <xdr:row>689</xdr:row>
      <xdr:rowOff>2831</xdr:rowOff>
    </xdr:to>
    <xdr:pic>
      <xdr:nvPicPr>
        <xdr:cNvPr id="68" name="Image 67">
          <a:extLst>
            <a:ext uri="{FF2B5EF4-FFF2-40B4-BE49-F238E27FC236}">
              <a16:creationId xmlns:a16="http://schemas.microsoft.com/office/drawing/2014/main" id="{7A75C0E9-0A1E-47BC-9DF0-279E22034AAF}"/>
            </a:ext>
          </a:extLst>
        </xdr:cNvPr>
        <xdr:cNvPicPr>
          <a:picLocks noChangeAspect="1"/>
        </xdr:cNvPicPr>
      </xdr:nvPicPr>
      <xdr:blipFill>
        <a:blip xmlns:r="http://schemas.openxmlformats.org/officeDocument/2006/relationships" r:embed="rId32"/>
        <a:stretch>
          <a:fillRect/>
        </a:stretch>
      </xdr:blipFill>
      <xdr:spPr>
        <a:xfrm>
          <a:off x="51234975" y="126873000"/>
          <a:ext cx="5609524" cy="4571429"/>
        </a:xfrm>
        <a:prstGeom prst="rect">
          <a:avLst/>
        </a:prstGeom>
      </xdr:spPr>
    </xdr:pic>
    <xdr:clientData/>
  </xdr:twoCellAnchor>
  <xdr:twoCellAnchor>
    <xdr:from>
      <xdr:col>59</xdr:col>
      <xdr:colOff>95250</xdr:colOff>
      <xdr:row>680</xdr:row>
      <xdr:rowOff>38100</xdr:rowOff>
    </xdr:from>
    <xdr:to>
      <xdr:col>63</xdr:col>
      <xdr:colOff>257175</xdr:colOff>
      <xdr:row>684</xdr:row>
      <xdr:rowOff>19050</xdr:rowOff>
    </xdr:to>
    <xdr:sp macro="" textlink="">
      <xdr:nvSpPr>
        <xdr:cNvPr id="69" name="ZoneTexte 68">
          <a:extLst>
            <a:ext uri="{FF2B5EF4-FFF2-40B4-BE49-F238E27FC236}">
              <a16:creationId xmlns:a16="http://schemas.microsoft.com/office/drawing/2014/main" id="{A7DFF95A-A36C-457B-BD80-6180E2B002D3}"/>
            </a:ext>
          </a:extLst>
        </xdr:cNvPr>
        <xdr:cNvSpPr txBox="1"/>
      </xdr:nvSpPr>
      <xdr:spPr>
        <a:xfrm>
          <a:off x="53616225" y="129768600"/>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62</xdr:col>
      <xdr:colOff>0</xdr:colOff>
      <xdr:row>664</xdr:row>
      <xdr:rowOff>0</xdr:rowOff>
    </xdr:from>
    <xdr:to>
      <xdr:col>69</xdr:col>
      <xdr:colOff>323143</xdr:colOff>
      <xdr:row>688</xdr:row>
      <xdr:rowOff>180381</xdr:rowOff>
    </xdr:to>
    <xdr:pic>
      <xdr:nvPicPr>
        <xdr:cNvPr id="70" name="Image 69">
          <a:extLst>
            <a:ext uri="{FF2B5EF4-FFF2-40B4-BE49-F238E27FC236}">
              <a16:creationId xmlns:a16="http://schemas.microsoft.com/office/drawing/2014/main" id="{F73E5734-C679-4EAA-8E44-A97F03FA9C55}"/>
            </a:ext>
          </a:extLst>
        </xdr:cNvPr>
        <xdr:cNvPicPr>
          <a:picLocks noChangeAspect="1"/>
        </xdr:cNvPicPr>
      </xdr:nvPicPr>
      <xdr:blipFill>
        <a:blip xmlns:r="http://schemas.openxmlformats.org/officeDocument/2006/relationships" r:embed="rId33"/>
        <a:stretch>
          <a:fillRect/>
        </a:stretch>
      </xdr:blipFill>
      <xdr:spPr>
        <a:xfrm>
          <a:off x="55806975" y="126682500"/>
          <a:ext cx="5657143" cy="4752381"/>
        </a:xfrm>
        <a:prstGeom prst="rect">
          <a:avLst/>
        </a:prstGeom>
      </xdr:spPr>
    </xdr:pic>
    <xdr:clientData/>
  </xdr:twoCellAnchor>
  <xdr:twoCellAnchor>
    <xdr:from>
      <xdr:col>64</xdr:col>
      <xdr:colOff>533400</xdr:colOff>
      <xdr:row>678</xdr:row>
      <xdr:rowOff>0</xdr:rowOff>
    </xdr:from>
    <xdr:to>
      <xdr:col>68</xdr:col>
      <xdr:colOff>695325</xdr:colOff>
      <xdr:row>681</xdr:row>
      <xdr:rowOff>171450</xdr:rowOff>
    </xdr:to>
    <xdr:sp macro="" textlink="">
      <xdr:nvSpPr>
        <xdr:cNvPr id="71" name="ZoneTexte 70">
          <a:extLst>
            <a:ext uri="{FF2B5EF4-FFF2-40B4-BE49-F238E27FC236}">
              <a16:creationId xmlns:a16="http://schemas.microsoft.com/office/drawing/2014/main" id="{05E988D3-C7F4-4CEC-AEEB-4E90DE21B045}"/>
            </a:ext>
          </a:extLst>
        </xdr:cNvPr>
        <xdr:cNvSpPr txBox="1"/>
      </xdr:nvSpPr>
      <xdr:spPr>
        <a:xfrm>
          <a:off x="57864375" y="129349500"/>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68</xdr:col>
      <xdr:colOff>0</xdr:colOff>
      <xdr:row>666</xdr:row>
      <xdr:rowOff>0</xdr:rowOff>
    </xdr:from>
    <xdr:to>
      <xdr:col>75</xdr:col>
      <xdr:colOff>523143</xdr:colOff>
      <xdr:row>690</xdr:row>
      <xdr:rowOff>123238</xdr:rowOff>
    </xdr:to>
    <xdr:pic>
      <xdr:nvPicPr>
        <xdr:cNvPr id="72" name="Image 71">
          <a:extLst>
            <a:ext uri="{FF2B5EF4-FFF2-40B4-BE49-F238E27FC236}">
              <a16:creationId xmlns:a16="http://schemas.microsoft.com/office/drawing/2014/main" id="{79475A8C-E2B7-4BC1-80C9-5A52D6A18F95}"/>
            </a:ext>
          </a:extLst>
        </xdr:cNvPr>
        <xdr:cNvPicPr>
          <a:picLocks noChangeAspect="1"/>
        </xdr:cNvPicPr>
      </xdr:nvPicPr>
      <xdr:blipFill>
        <a:blip xmlns:r="http://schemas.openxmlformats.org/officeDocument/2006/relationships" r:embed="rId34"/>
        <a:stretch>
          <a:fillRect/>
        </a:stretch>
      </xdr:blipFill>
      <xdr:spPr>
        <a:xfrm>
          <a:off x="60378975" y="127063500"/>
          <a:ext cx="5857143" cy="4695238"/>
        </a:xfrm>
        <a:prstGeom prst="rect">
          <a:avLst/>
        </a:prstGeom>
      </xdr:spPr>
    </xdr:pic>
    <xdr:clientData/>
  </xdr:twoCellAnchor>
  <xdr:twoCellAnchor>
    <xdr:from>
      <xdr:col>70</xdr:col>
      <xdr:colOff>447675</xdr:colOff>
      <xdr:row>681</xdr:row>
      <xdr:rowOff>104775</xdr:rowOff>
    </xdr:from>
    <xdr:to>
      <xdr:col>74</xdr:col>
      <xdr:colOff>19050</xdr:colOff>
      <xdr:row>684</xdr:row>
      <xdr:rowOff>171450</xdr:rowOff>
    </xdr:to>
    <xdr:sp macro="" textlink="">
      <xdr:nvSpPr>
        <xdr:cNvPr id="73" name="ZoneTexte 72">
          <a:extLst>
            <a:ext uri="{FF2B5EF4-FFF2-40B4-BE49-F238E27FC236}">
              <a16:creationId xmlns:a16="http://schemas.microsoft.com/office/drawing/2014/main" id="{103F15A7-0648-401E-9368-D182AB47EC55}"/>
            </a:ext>
          </a:extLst>
        </xdr:cNvPr>
        <xdr:cNvSpPr txBox="1"/>
      </xdr:nvSpPr>
      <xdr:spPr>
        <a:xfrm>
          <a:off x="62350650" y="130025775"/>
          <a:ext cx="26193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THERABEL LUCIEN</a:t>
          </a:r>
        </a:p>
      </xdr:txBody>
    </xdr:sp>
    <xdr:clientData/>
  </xdr:twoCellAnchor>
  <xdr:twoCellAnchor editAs="oneCell">
    <xdr:from>
      <xdr:col>75</xdr:col>
      <xdr:colOff>0</xdr:colOff>
      <xdr:row>663</xdr:row>
      <xdr:rowOff>0</xdr:rowOff>
    </xdr:from>
    <xdr:to>
      <xdr:col>82</xdr:col>
      <xdr:colOff>513619</xdr:colOff>
      <xdr:row>688</xdr:row>
      <xdr:rowOff>2807</xdr:rowOff>
    </xdr:to>
    <xdr:pic>
      <xdr:nvPicPr>
        <xdr:cNvPr id="74" name="Image 73">
          <a:extLst>
            <a:ext uri="{FF2B5EF4-FFF2-40B4-BE49-F238E27FC236}">
              <a16:creationId xmlns:a16="http://schemas.microsoft.com/office/drawing/2014/main" id="{726DB87A-BB1B-4F94-8536-3CB1FE7ED6E4}"/>
            </a:ext>
          </a:extLst>
        </xdr:cNvPr>
        <xdr:cNvPicPr>
          <a:picLocks noChangeAspect="1"/>
        </xdr:cNvPicPr>
      </xdr:nvPicPr>
      <xdr:blipFill>
        <a:blip xmlns:r="http://schemas.openxmlformats.org/officeDocument/2006/relationships" r:embed="rId35"/>
        <a:stretch>
          <a:fillRect/>
        </a:stretch>
      </xdr:blipFill>
      <xdr:spPr>
        <a:xfrm>
          <a:off x="65712975" y="126492000"/>
          <a:ext cx="5847619" cy="4761905"/>
        </a:xfrm>
        <a:prstGeom prst="rect">
          <a:avLst/>
        </a:prstGeom>
      </xdr:spPr>
    </xdr:pic>
    <xdr:clientData/>
  </xdr:twoCellAnchor>
  <xdr:twoCellAnchor>
    <xdr:from>
      <xdr:col>78</xdr:col>
      <xdr:colOff>676275</xdr:colOff>
      <xdr:row>679</xdr:row>
      <xdr:rowOff>57150</xdr:rowOff>
    </xdr:from>
    <xdr:to>
      <xdr:col>81</xdr:col>
      <xdr:colOff>495300</xdr:colOff>
      <xdr:row>682</xdr:row>
      <xdr:rowOff>180975</xdr:rowOff>
    </xdr:to>
    <xdr:sp macro="" textlink="">
      <xdr:nvSpPr>
        <xdr:cNvPr id="75" name="ZoneTexte 74">
          <a:extLst>
            <a:ext uri="{FF2B5EF4-FFF2-40B4-BE49-F238E27FC236}">
              <a16:creationId xmlns:a16="http://schemas.microsoft.com/office/drawing/2014/main" id="{8B208C7E-EEA2-4D1A-933C-2B1CCF5CF644}"/>
            </a:ext>
          </a:extLst>
        </xdr:cNvPr>
        <xdr:cNvSpPr txBox="1"/>
      </xdr:nvSpPr>
      <xdr:spPr>
        <a:xfrm>
          <a:off x="68675250" y="129597150"/>
          <a:ext cx="21050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DIASORIN SA</a:t>
          </a:r>
        </a:p>
      </xdr:txBody>
    </xdr:sp>
    <xdr:clientData/>
  </xdr:twoCellAnchor>
  <xdr:twoCellAnchor editAs="oneCell">
    <xdr:from>
      <xdr:col>82</xdr:col>
      <xdr:colOff>0</xdr:colOff>
      <xdr:row>661</xdr:row>
      <xdr:rowOff>0</xdr:rowOff>
    </xdr:from>
    <xdr:to>
      <xdr:col>89</xdr:col>
      <xdr:colOff>342190</xdr:colOff>
      <xdr:row>686</xdr:row>
      <xdr:rowOff>47024</xdr:rowOff>
    </xdr:to>
    <xdr:pic>
      <xdr:nvPicPr>
        <xdr:cNvPr id="76" name="Image 75">
          <a:extLst>
            <a:ext uri="{FF2B5EF4-FFF2-40B4-BE49-F238E27FC236}">
              <a16:creationId xmlns:a16="http://schemas.microsoft.com/office/drawing/2014/main" id="{1715550C-F14B-4EE0-88A9-9AD9956F386F}"/>
            </a:ext>
          </a:extLst>
        </xdr:cNvPr>
        <xdr:cNvPicPr>
          <a:picLocks noChangeAspect="1"/>
        </xdr:cNvPicPr>
      </xdr:nvPicPr>
      <xdr:blipFill>
        <a:blip xmlns:r="http://schemas.openxmlformats.org/officeDocument/2006/relationships" r:embed="rId36"/>
        <a:stretch>
          <a:fillRect/>
        </a:stretch>
      </xdr:blipFill>
      <xdr:spPr>
        <a:xfrm>
          <a:off x="71046975" y="126111000"/>
          <a:ext cx="5676190" cy="4809524"/>
        </a:xfrm>
        <a:prstGeom prst="rect">
          <a:avLst/>
        </a:prstGeom>
      </xdr:spPr>
    </xdr:pic>
    <xdr:clientData/>
  </xdr:twoCellAnchor>
  <xdr:twoCellAnchor>
    <xdr:from>
      <xdr:col>85</xdr:col>
      <xdr:colOff>371475</xdr:colOff>
      <xdr:row>676</xdr:row>
      <xdr:rowOff>66675</xdr:rowOff>
    </xdr:from>
    <xdr:to>
      <xdr:col>88</xdr:col>
      <xdr:colOff>419100</xdr:colOff>
      <xdr:row>679</xdr:row>
      <xdr:rowOff>57150</xdr:rowOff>
    </xdr:to>
    <xdr:sp macro="" textlink="">
      <xdr:nvSpPr>
        <xdr:cNvPr id="77" name="ZoneTexte 76">
          <a:extLst>
            <a:ext uri="{FF2B5EF4-FFF2-40B4-BE49-F238E27FC236}">
              <a16:creationId xmlns:a16="http://schemas.microsoft.com/office/drawing/2014/main" id="{266E39C7-3BBC-4F54-B4B5-74E42BEDA2C3}"/>
            </a:ext>
          </a:extLst>
        </xdr:cNvPr>
        <xdr:cNvSpPr txBox="1"/>
      </xdr:nvSpPr>
      <xdr:spPr>
        <a:xfrm>
          <a:off x="73704450" y="129035175"/>
          <a:ext cx="23336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editAs="oneCell">
    <xdr:from>
      <xdr:col>89</xdr:col>
      <xdr:colOff>0</xdr:colOff>
      <xdr:row>661</xdr:row>
      <xdr:rowOff>0</xdr:rowOff>
    </xdr:from>
    <xdr:to>
      <xdr:col>96</xdr:col>
      <xdr:colOff>418381</xdr:colOff>
      <xdr:row>685</xdr:row>
      <xdr:rowOff>28000</xdr:rowOff>
    </xdr:to>
    <xdr:pic>
      <xdr:nvPicPr>
        <xdr:cNvPr id="78" name="Image 77">
          <a:extLst>
            <a:ext uri="{FF2B5EF4-FFF2-40B4-BE49-F238E27FC236}">
              <a16:creationId xmlns:a16="http://schemas.microsoft.com/office/drawing/2014/main" id="{D0C287C1-0510-4185-B65C-941FBE00C75A}"/>
            </a:ext>
          </a:extLst>
        </xdr:cNvPr>
        <xdr:cNvPicPr>
          <a:picLocks noChangeAspect="1"/>
        </xdr:cNvPicPr>
      </xdr:nvPicPr>
      <xdr:blipFill>
        <a:blip xmlns:r="http://schemas.openxmlformats.org/officeDocument/2006/relationships" r:embed="rId37"/>
        <a:stretch>
          <a:fillRect/>
        </a:stretch>
      </xdr:blipFill>
      <xdr:spPr>
        <a:xfrm>
          <a:off x="76380975" y="126111000"/>
          <a:ext cx="5752381" cy="4600000"/>
        </a:xfrm>
        <a:prstGeom prst="rect">
          <a:avLst/>
        </a:prstGeom>
      </xdr:spPr>
    </xdr:pic>
    <xdr:clientData/>
  </xdr:twoCellAnchor>
  <xdr:twoCellAnchor>
    <xdr:from>
      <xdr:col>92</xdr:col>
      <xdr:colOff>628650</xdr:colOff>
      <xdr:row>676</xdr:row>
      <xdr:rowOff>57150</xdr:rowOff>
    </xdr:from>
    <xdr:to>
      <xdr:col>94</xdr:col>
      <xdr:colOff>609600</xdr:colOff>
      <xdr:row>678</xdr:row>
      <xdr:rowOff>104775</xdr:rowOff>
    </xdr:to>
    <xdr:sp macro="" textlink="">
      <xdr:nvSpPr>
        <xdr:cNvPr id="79" name="ZoneTexte 78">
          <a:extLst>
            <a:ext uri="{FF2B5EF4-FFF2-40B4-BE49-F238E27FC236}">
              <a16:creationId xmlns:a16="http://schemas.microsoft.com/office/drawing/2014/main" id="{81B0A5F5-127E-45EE-98AD-321D3E906EB6}"/>
            </a:ext>
          </a:extLst>
        </xdr:cNvPr>
        <xdr:cNvSpPr txBox="1"/>
      </xdr:nvSpPr>
      <xdr:spPr>
        <a:xfrm>
          <a:off x="79295625" y="129025650"/>
          <a:ext cx="15049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96</xdr:col>
      <xdr:colOff>0</xdr:colOff>
      <xdr:row>659</xdr:row>
      <xdr:rowOff>0</xdr:rowOff>
    </xdr:from>
    <xdr:to>
      <xdr:col>103</xdr:col>
      <xdr:colOff>208857</xdr:colOff>
      <xdr:row>683</xdr:row>
      <xdr:rowOff>170857</xdr:rowOff>
    </xdr:to>
    <xdr:pic>
      <xdr:nvPicPr>
        <xdr:cNvPr id="80" name="Image 79">
          <a:extLst>
            <a:ext uri="{FF2B5EF4-FFF2-40B4-BE49-F238E27FC236}">
              <a16:creationId xmlns:a16="http://schemas.microsoft.com/office/drawing/2014/main" id="{5E524DC9-7E70-48B5-AA69-87C1970061C0}"/>
            </a:ext>
          </a:extLst>
        </xdr:cNvPr>
        <xdr:cNvPicPr>
          <a:picLocks noChangeAspect="1"/>
        </xdr:cNvPicPr>
      </xdr:nvPicPr>
      <xdr:blipFill>
        <a:blip xmlns:r="http://schemas.openxmlformats.org/officeDocument/2006/relationships" r:embed="rId38"/>
        <a:stretch>
          <a:fillRect/>
        </a:stretch>
      </xdr:blipFill>
      <xdr:spPr>
        <a:xfrm>
          <a:off x="81714975" y="125730000"/>
          <a:ext cx="5542857" cy="4742857"/>
        </a:xfrm>
        <a:prstGeom prst="rect">
          <a:avLst/>
        </a:prstGeom>
      </xdr:spPr>
    </xdr:pic>
    <xdr:clientData/>
  </xdr:twoCellAnchor>
  <xdr:twoCellAnchor>
    <xdr:from>
      <xdr:col>98</xdr:col>
      <xdr:colOff>470866</xdr:colOff>
      <xdr:row>674</xdr:row>
      <xdr:rowOff>91108</xdr:rowOff>
    </xdr:from>
    <xdr:to>
      <xdr:col>102</xdr:col>
      <xdr:colOff>632791</xdr:colOff>
      <xdr:row>678</xdr:row>
      <xdr:rowOff>72058</xdr:rowOff>
    </xdr:to>
    <xdr:sp macro="" textlink="">
      <xdr:nvSpPr>
        <xdr:cNvPr id="81" name="ZoneTexte 80">
          <a:extLst>
            <a:ext uri="{FF2B5EF4-FFF2-40B4-BE49-F238E27FC236}">
              <a16:creationId xmlns:a16="http://schemas.microsoft.com/office/drawing/2014/main" id="{7EA7F7C2-6CDE-41D9-B160-86E709A266F4}"/>
            </a:ext>
          </a:extLst>
        </xdr:cNvPr>
        <xdr:cNvSpPr txBox="1"/>
      </xdr:nvSpPr>
      <xdr:spPr>
        <a:xfrm>
          <a:off x="83711083" y="128678608"/>
          <a:ext cx="32099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102</xdr:col>
      <xdr:colOff>0</xdr:colOff>
      <xdr:row>658</xdr:row>
      <xdr:rowOff>0</xdr:rowOff>
    </xdr:from>
    <xdr:to>
      <xdr:col>109</xdr:col>
      <xdr:colOff>664440</xdr:colOff>
      <xdr:row>682</xdr:row>
      <xdr:rowOff>64644</xdr:rowOff>
    </xdr:to>
    <xdr:pic>
      <xdr:nvPicPr>
        <xdr:cNvPr id="82" name="Image 81">
          <a:extLst>
            <a:ext uri="{FF2B5EF4-FFF2-40B4-BE49-F238E27FC236}">
              <a16:creationId xmlns:a16="http://schemas.microsoft.com/office/drawing/2014/main" id="{09F612FD-A20F-453F-BCEA-06DD8DFD09A7}"/>
            </a:ext>
          </a:extLst>
        </xdr:cNvPr>
        <xdr:cNvPicPr>
          <a:picLocks noChangeAspect="1"/>
        </xdr:cNvPicPr>
      </xdr:nvPicPr>
      <xdr:blipFill>
        <a:blip xmlns:r="http://schemas.openxmlformats.org/officeDocument/2006/relationships" r:embed="rId39"/>
        <a:stretch>
          <a:fillRect/>
        </a:stretch>
      </xdr:blipFill>
      <xdr:spPr>
        <a:xfrm>
          <a:off x="85790240" y="128965890"/>
          <a:ext cx="5961905" cy="4761905"/>
        </a:xfrm>
        <a:prstGeom prst="rect">
          <a:avLst/>
        </a:prstGeom>
      </xdr:spPr>
    </xdr:pic>
    <xdr:clientData/>
  </xdr:twoCellAnchor>
  <xdr:twoCellAnchor>
    <xdr:from>
      <xdr:col>104</xdr:col>
      <xdr:colOff>365343</xdr:colOff>
      <xdr:row>674</xdr:row>
      <xdr:rowOff>0</xdr:rowOff>
    </xdr:from>
    <xdr:to>
      <xdr:col>108</xdr:col>
      <xdr:colOff>527268</xdr:colOff>
      <xdr:row>677</xdr:row>
      <xdr:rowOff>176669</xdr:rowOff>
    </xdr:to>
    <xdr:sp macro="" textlink="">
      <xdr:nvSpPr>
        <xdr:cNvPr id="83" name="ZoneTexte 82">
          <a:extLst>
            <a:ext uri="{FF2B5EF4-FFF2-40B4-BE49-F238E27FC236}">
              <a16:creationId xmlns:a16="http://schemas.microsoft.com/office/drawing/2014/main" id="{AC700BE9-1337-4C45-9D1C-93F6A17A09F0}"/>
            </a:ext>
          </a:extLst>
        </xdr:cNvPr>
        <xdr:cNvSpPr txBox="1"/>
      </xdr:nvSpPr>
      <xdr:spPr>
        <a:xfrm>
          <a:off x="87669144" y="132097397"/>
          <a:ext cx="3189049" cy="763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108</xdr:col>
      <xdr:colOff>0</xdr:colOff>
      <xdr:row>656</xdr:row>
      <xdr:rowOff>187098</xdr:rowOff>
    </xdr:from>
    <xdr:to>
      <xdr:col>115</xdr:col>
      <xdr:colOff>385045</xdr:colOff>
      <xdr:row>682</xdr:row>
      <xdr:rowOff>36830</xdr:rowOff>
    </xdr:to>
    <xdr:pic>
      <xdr:nvPicPr>
        <xdr:cNvPr id="84" name="Image 83">
          <a:extLst>
            <a:ext uri="{FF2B5EF4-FFF2-40B4-BE49-F238E27FC236}">
              <a16:creationId xmlns:a16="http://schemas.microsoft.com/office/drawing/2014/main" id="{63B16791-54C1-47AF-9A82-2687D753D0B4}"/>
            </a:ext>
          </a:extLst>
        </xdr:cNvPr>
        <xdr:cNvPicPr>
          <a:picLocks noChangeAspect="1"/>
        </xdr:cNvPicPr>
      </xdr:nvPicPr>
      <xdr:blipFill>
        <a:blip xmlns:r="http://schemas.openxmlformats.org/officeDocument/2006/relationships" r:embed="rId40"/>
        <a:stretch>
          <a:fillRect/>
        </a:stretch>
      </xdr:blipFill>
      <xdr:spPr>
        <a:xfrm>
          <a:off x="91193371" y="123119129"/>
          <a:ext cx="5742857" cy="4714286"/>
        </a:xfrm>
        <a:prstGeom prst="rect">
          <a:avLst/>
        </a:prstGeom>
      </xdr:spPr>
    </xdr:pic>
    <xdr:clientData/>
  </xdr:twoCellAnchor>
  <xdr:twoCellAnchor editAs="oneCell">
    <xdr:from>
      <xdr:col>108</xdr:col>
      <xdr:colOff>0</xdr:colOff>
      <xdr:row>656</xdr:row>
      <xdr:rowOff>187098</xdr:rowOff>
    </xdr:from>
    <xdr:to>
      <xdr:col>109</xdr:col>
      <xdr:colOff>9525</xdr:colOff>
      <xdr:row>658</xdr:row>
      <xdr:rowOff>9525</xdr:rowOff>
    </xdr:to>
    <xdr:pic>
      <xdr:nvPicPr>
        <xdr:cNvPr id="85" name="Image 84">
          <a:extLst>
            <a:ext uri="{FF2B5EF4-FFF2-40B4-BE49-F238E27FC236}">
              <a16:creationId xmlns:a16="http://schemas.microsoft.com/office/drawing/2014/main" id="{3B6CA7F2-B60A-4076-AE04-03A5BB3A1A7C}"/>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91193371" y="123119129"/>
          <a:ext cx="774926" cy="19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112</xdr:col>
      <xdr:colOff>93549</xdr:colOff>
      <xdr:row>672</xdr:row>
      <xdr:rowOff>68034</xdr:rowOff>
    </xdr:from>
    <xdr:to>
      <xdr:col>114</xdr:col>
      <xdr:colOff>74500</xdr:colOff>
      <xdr:row>674</xdr:row>
      <xdr:rowOff>115659</xdr:rowOff>
    </xdr:to>
    <xdr:sp macro="" textlink="">
      <xdr:nvSpPr>
        <xdr:cNvPr id="86" name="ZoneTexte 85">
          <a:extLst>
            <a:ext uri="{FF2B5EF4-FFF2-40B4-BE49-F238E27FC236}">
              <a16:creationId xmlns:a16="http://schemas.microsoft.com/office/drawing/2014/main" id="{D3599EBE-8E90-4FD9-839A-E0475548D683}"/>
            </a:ext>
          </a:extLst>
        </xdr:cNvPr>
        <xdr:cNvSpPr txBox="1"/>
      </xdr:nvSpPr>
      <xdr:spPr>
        <a:xfrm>
          <a:off x="94348527" y="125993637"/>
          <a:ext cx="1511754" cy="421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115</xdr:col>
      <xdr:colOff>0</xdr:colOff>
      <xdr:row>655</xdr:row>
      <xdr:rowOff>0</xdr:rowOff>
    </xdr:from>
    <xdr:to>
      <xdr:col>122</xdr:col>
      <xdr:colOff>404491</xdr:colOff>
      <xdr:row>679</xdr:row>
      <xdr:rowOff>170863</xdr:rowOff>
    </xdr:to>
    <xdr:pic>
      <xdr:nvPicPr>
        <xdr:cNvPr id="87" name="Image 86">
          <a:extLst>
            <a:ext uri="{FF2B5EF4-FFF2-40B4-BE49-F238E27FC236}">
              <a16:creationId xmlns:a16="http://schemas.microsoft.com/office/drawing/2014/main" id="{E4AE152C-F00C-4775-B2E4-8D359830780F}"/>
            </a:ext>
          </a:extLst>
        </xdr:cNvPr>
        <xdr:cNvPicPr>
          <a:picLocks noChangeAspect="1"/>
        </xdr:cNvPicPr>
      </xdr:nvPicPr>
      <xdr:blipFill>
        <a:blip xmlns:r="http://schemas.openxmlformats.org/officeDocument/2006/relationships" r:embed="rId42"/>
        <a:stretch>
          <a:fillRect/>
        </a:stretch>
      </xdr:blipFill>
      <xdr:spPr>
        <a:xfrm>
          <a:off x="96400938" y="123666250"/>
          <a:ext cx="5752381" cy="4695238"/>
        </a:xfrm>
        <a:prstGeom prst="rect">
          <a:avLst/>
        </a:prstGeom>
      </xdr:spPr>
    </xdr:pic>
    <xdr:clientData/>
  </xdr:twoCellAnchor>
  <xdr:twoCellAnchor>
    <xdr:from>
      <xdr:col>118</xdr:col>
      <xdr:colOff>9922</xdr:colOff>
      <xdr:row>670</xdr:row>
      <xdr:rowOff>39688</xdr:rowOff>
    </xdr:from>
    <xdr:to>
      <xdr:col>121</xdr:col>
      <xdr:colOff>29765</xdr:colOff>
      <xdr:row>672</xdr:row>
      <xdr:rowOff>69453</xdr:rowOff>
    </xdr:to>
    <xdr:sp macro="" textlink="">
      <xdr:nvSpPr>
        <xdr:cNvPr id="88" name="ZoneTexte 87">
          <a:extLst>
            <a:ext uri="{FF2B5EF4-FFF2-40B4-BE49-F238E27FC236}">
              <a16:creationId xmlns:a16="http://schemas.microsoft.com/office/drawing/2014/main" id="{E17F598B-DE53-4D0B-A77A-FD268D66BF08}"/>
            </a:ext>
          </a:extLst>
        </xdr:cNvPr>
        <xdr:cNvSpPr txBox="1"/>
      </xdr:nvSpPr>
      <xdr:spPr>
        <a:xfrm>
          <a:off x="98702813" y="126533672"/>
          <a:ext cx="2311796"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FRESENIUS</a:t>
          </a:r>
        </a:p>
      </xdr:txBody>
    </xdr:sp>
    <xdr:clientData/>
  </xdr:twoCellAnchor>
  <xdr:twoCellAnchor editAs="oneCell">
    <xdr:from>
      <xdr:col>122</xdr:col>
      <xdr:colOff>0</xdr:colOff>
      <xdr:row>654</xdr:row>
      <xdr:rowOff>0</xdr:rowOff>
    </xdr:from>
    <xdr:to>
      <xdr:col>129</xdr:col>
      <xdr:colOff>223538</xdr:colOff>
      <xdr:row>679</xdr:row>
      <xdr:rowOff>1395</xdr:rowOff>
    </xdr:to>
    <xdr:pic>
      <xdr:nvPicPr>
        <xdr:cNvPr id="89" name="Image 88">
          <a:extLst>
            <a:ext uri="{FF2B5EF4-FFF2-40B4-BE49-F238E27FC236}">
              <a16:creationId xmlns:a16="http://schemas.microsoft.com/office/drawing/2014/main" id="{71AC3CC2-3A81-44DC-AF55-5DC495CA616B}"/>
            </a:ext>
          </a:extLst>
        </xdr:cNvPr>
        <xdr:cNvPicPr>
          <a:picLocks noChangeAspect="1"/>
        </xdr:cNvPicPr>
      </xdr:nvPicPr>
      <xdr:blipFill>
        <a:blip xmlns:r="http://schemas.openxmlformats.org/officeDocument/2006/relationships" r:embed="rId43"/>
        <a:stretch>
          <a:fillRect/>
        </a:stretch>
      </xdr:blipFill>
      <xdr:spPr>
        <a:xfrm>
          <a:off x="101748828" y="123477734"/>
          <a:ext cx="5571429" cy="4714286"/>
        </a:xfrm>
        <a:prstGeom prst="rect">
          <a:avLst/>
        </a:prstGeom>
      </xdr:spPr>
    </xdr:pic>
    <xdr:clientData/>
  </xdr:twoCellAnchor>
  <xdr:twoCellAnchor>
    <xdr:from>
      <xdr:col>125</xdr:col>
      <xdr:colOff>287734</xdr:colOff>
      <xdr:row>671</xdr:row>
      <xdr:rowOff>39687</xdr:rowOff>
    </xdr:from>
    <xdr:to>
      <xdr:col>128</xdr:col>
      <xdr:colOff>59134</xdr:colOff>
      <xdr:row>673</xdr:row>
      <xdr:rowOff>106362</xdr:rowOff>
    </xdr:to>
    <xdr:sp macro="" textlink="">
      <xdr:nvSpPr>
        <xdr:cNvPr id="90" name="ZoneTexte 89">
          <a:extLst>
            <a:ext uri="{FF2B5EF4-FFF2-40B4-BE49-F238E27FC236}">
              <a16:creationId xmlns:a16="http://schemas.microsoft.com/office/drawing/2014/main" id="{F0D19B59-A51F-4BAA-AC9F-303F84B7C0D4}"/>
            </a:ext>
          </a:extLst>
        </xdr:cNvPr>
        <xdr:cNvSpPr txBox="1"/>
      </xdr:nvSpPr>
      <xdr:spPr>
        <a:xfrm>
          <a:off x="104328515" y="126722187"/>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129</xdr:col>
      <xdr:colOff>0</xdr:colOff>
      <xdr:row>653</xdr:row>
      <xdr:rowOff>0</xdr:rowOff>
    </xdr:from>
    <xdr:to>
      <xdr:col>136</xdr:col>
      <xdr:colOff>261634</xdr:colOff>
      <xdr:row>677</xdr:row>
      <xdr:rowOff>28006</xdr:rowOff>
    </xdr:to>
    <xdr:pic>
      <xdr:nvPicPr>
        <xdr:cNvPr id="91" name="Image 90">
          <a:extLst>
            <a:ext uri="{FF2B5EF4-FFF2-40B4-BE49-F238E27FC236}">
              <a16:creationId xmlns:a16="http://schemas.microsoft.com/office/drawing/2014/main" id="{B52C0D43-285E-410A-AA9E-FCD9179FBAAA}"/>
            </a:ext>
          </a:extLst>
        </xdr:cNvPr>
        <xdr:cNvPicPr>
          <a:picLocks noChangeAspect="1"/>
        </xdr:cNvPicPr>
      </xdr:nvPicPr>
      <xdr:blipFill>
        <a:blip xmlns:r="http://schemas.openxmlformats.org/officeDocument/2006/relationships" r:embed="rId44"/>
        <a:stretch>
          <a:fillRect/>
        </a:stretch>
      </xdr:blipFill>
      <xdr:spPr>
        <a:xfrm>
          <a:off x="107096719" y="123289219"/>
          <a:ext cx="5609524" cy="4552381"/>
        </a:xfrm>
        <a:prstGeom prst="rect">
          <a:avLst/>
        </a:prstGeom>
      </xdr:spPr>
    </xdr:pic>
    <xdr:clientData/>
  </xdr:twoCellAnchor>
  <xdr:twoCellAnchor>
    <xdr:from>
      <xdr:col>132</xdr:col>
      <xdr:colOff>89297</xdr:colOff>
      <xdr:row>669</xdr:row>
      <xdr:rowOff>9922</xdr:rowOff>
    </xdr:from>
    <xdr:to>
      <xdr:col>135</xdr:col>
      <xdr:colOff>424656</xdr:colOff>
      <xdr:row>672</xdr:row>
      <xdr:rowOff>76597</xdr:rowOff>
    </xdr:to>
    <xdr:sp macro="" textlink="">
      <xdr:nvSpPr>
        <xdr:cNvPr id="92" name="ZoneTexte 91">
          <a:extLst>
            <a:ext uri="{FF2B5EF4-FFF2-40B4-BE49-F238E27FC236}">
              <a16:creationId xmlns:a16="http://schemas.microsoft.com/office/drawing/2014/main" id="{1F73F731-509B-4667-8459-743353DFDD69}"/>
            </a:ext>
          </a:extLst>
        </xdr:cNvPr>
        <xdr:cNvSpPr txBox="1"/>
      </xdr:nvSpPr>
      <xdr:spPr>
        <a:xfrm>
          <a:off x="109477969" y="126315391"/>
          <a:ext cx="2627312" cy="632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THERABEL LUCIEN</a:t>
          </a:r>
        </a:p>
      </xdr:txBody>
    </xdr:sp>
    <xdr:clientData/>
  </xdr:twoCellAnchor>
  <xdr:twoCellAnchor editAs="oneCell">
    <xdr:from>
      <xdr:col>136</xdr:col>
      <xdr:colOff>0</xdr:colOff>
      <xdr:row>652</xdr:row>
      <xdr:rowOff>0</xdr:rowOff>
    </xdr:from>
    <xdr:to>
      <xdr:col>143</xdr:col>
      <xdr:colOff>128299</xdr:colOff>
      <xdr:row>677</xdr:row>
      <xdr:rowOff>1395</xdr:rowOff>
    </xdr:to>
    <xdr:pic>
      <xdr:nvPicPr>
        <xdr:cNvPr id="93" name="Image 92">
          <a:extLst>
            <a:ext uri="{FF2B5EF4-FFF2-40B4-BE49-F238E27FC236}">
              <a16:creationId xmlns:a16="http://schemas.microsoft.com/office/drawing/2014/main" id="{4DDCE158-778B-445E-8218-DDEBE642F55F}"/>
            </a:ext>
          </a:extLst>
        </xdr:cNvPr>
        <xdr:cNvPicPr>
          <a:picLocks noChangeAspect="1"/>
        </xdr:cNvPicPr>
      </xdr:nvPicPr>
      <xdr:blipFill>
        <a:blip xmlns:r="http://schemas.openxmlformats.org/officeDocument/2006/relationships" r:embed="rId45"/>
        <a:stretch>
          <a:fillRect/>
        </a:stretch>
      </xdr:blipFill>
      <xdr:spPr>
        <a:xfrm>
          <a:off x="112444609" y="123100703"/>
          <a:ext cx="5476190" cy="4714286"/>
        </a:xfrm>
        <a:prstGeom prst="rect">
          <a:avLst/>
        </a:prstGeom>
      </xdr:spPr>
    </xdr:pic>
    <xdr:clientData/>
  </xdr:twoCellAnchor>
  <xdr:twoCellAnchor>
    <xdr:from>
      <xdr:col>139</xdr:col>
      <xdr:colOff>148827</xdr:colOff>
      <xdr:row>667</xdr:row>
      <xdr:rowOff>109140</xdr:rowOff>
    </xdr:from>
    <xdr:to>
      <xdr:col>141</xdr:col>
      <xdr:colOff>684212</xdr:colOff>
      <xdr:row>669</xdr:row>
      <xdr:rowOff>175815</xdr:rowOff>
    </xdr:to>
    <xdr:sp macro="" textlink="">
      <xdr:nvSpPr>
        <xdr:cNvPr id="94" name="ZoneTexte 93">
          <a:extLst>
            <a:ext uri="{FF2B5EF4-FFF2-40B4-BE49-F238E27FC236}">
              <a16:creationId xmlns:a16="http://schemas.microsoft.com/office/drawing/2014/main" id="{8A979D04-7BEB-476E-AF97-5144FEA6D80F}"/>
            </a:ext>
          </a:extLst>
        </xdr:cNvPr>
        <xdr:cNvSpPr txBox="1"/>
      </xdr:nvSpPr>
      <xdr:spPr>
        <a:xfrm>
          <a:off x="114885390" y="126037578"/>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143</xdr:col>
      <xdr:colOff>0</xdr:colOff>
      <xdr:row>651</xdr:row>
      <xdr:rowOff>0</xdr:rowOff>
    </xdr:from>
    <xdr:to>
      <xdr:col>150</xdr:col>
      <xdr:colOff>414014</xdr:colOff>
      <xdr:row>676</xdr:row>
      <xdr:rowOff>68062</xdr:rowOff>
    </xdr:to>
    <xdr:pic>
      <xdr:nvPicPr>
        <xdr:cNvPr id="95" name="Image 94">
          <a:extLst>
            <a:ext uri="{FF2B5EF4-FFF2-40B4-BE49-F238E27FC236}">
              <a16:creationId xmlns:a16="http://schemas.microsoft.com/office/drawing/2014/main" id="{97EAFEDB-8380-4EF3-9D42-D4082205A2B6}"/>
            </a:ext>
          </a:extLst>
        </xdr:cNvPr>
        <xdr:cNvPicPr>
          <a:picLocks noChangeAspect="1"/>
        </xdr:cNvPicPr>
      </xdr:nvPicPr>
      <xdr:blipFill>
        <a:blip xmlns:r="http://schemas.openxmlformats.org/officeDocument/2006/relationships" r:embed="rId46"/>
        <a:stretch>
          <a:fillRect/>
        </a:stretch>
      </xdr:blipFill>
      <xdr:spPr>
        <a:xfrm>
          <a:off x="117792500" y="122912188"/>
          <a:ext cx="5761905" cy="4780952"/>
        </a:xfrm>
        <a:prstGeom prst="rect">
          <a:avLst/>
        </a:prstGeom>
      </xdr:spPr>
    </xdr:pic>
    <xdr:clientData/>
  </xdr:twoCellAnchor>
  <xdr:twoCellAnchor>
    <xdr:from>
      <xdr:col>146</xdr:col>
      <xdr:colOff>287734</xdr:colOff>
      <xdr:row>667</xdr:row>
      <xdr:rowOff>158749</xdr:rowOff>
    </xdr:from>
    <xdr:to>
      <xdr:col>149</xdr:col>
      <xdr:colOff>59134</xdr:colOff>
      <xdr:row>670</xdr:row>
      <xdr:rowOff>36909</xdr:rowOff>
    </xdr:to>
    <xdr:sp macro="" textlink="">
      <xdr:nvSpPr>
        <xdr:cNvPr id="96" name="ZoneTexte 95">
          <a:extLst>
            <a:ext uri="{FF2B5EF4-FFF2-40B4-BE49-F238E27FC236}">
              <a16:creationId xmlns:a16="http://schemas.microsoft.com/office/drawing/2014/main" id="{38ED4D07-BD59-4BED-A206-2D67A722422C}"/>
            </a:ext>
          </a:extLst>
        </xdr:cNvPr>
        <xdr:cNvSpPr txBox="1"/>
      </xdr:nvSpPr>
      <xdr:spPr>
        <a:xfrm>
          <a:off x="120372187" y="126087187"/>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150</xdr:col>
      <xdr:colOff>0</xdr:colOff>
      <xdr:row>650</xdr:row>
      <xdr:rowOff>0</xdr:rowOff>
    </xdr:from>
    <xdr:to>
      <xdr:col>157</xdr:col>
      <xdr:colOff>556872</xdr:colOff>
      <xdr:row>674</xdr:row>
      <xdr:rowOff>94673</xdr:rowOff>
    </xdr:to>
    <xdr:pic>
      <xdr:nvPicPr>
        <xdr:cNvPr id="97" name="Image 96">
          <a:extLst>
            <a:ext uri="{FF2B5EF4-FFF2-40B4-BE49-F238E27FC236}">
              <a16:creationId xmlns:a16="http://schemas.microsoft.com/office/drawing/2014/main" id="{617D9F1A-2550-4D78-A6CA-756268AEF45D}"/>
            </a:ext>
          </a:extLst>
        </xdr:cNvPr>
        <xdr:cNvPicPr>
          <a:picLocks noChangeAspect="1"/>
        </xdr:cNvPicPr>
      </xdr:nvPicPr>
      <xdr:blipFill>
        <a:blip xmlns:r="http://schemas.openxmlformats.org/officeDocument/2006/relationships" r:embed="rId47"/>
        <a:stretch>
          <a:fillRect/>
        </a:stretch>
      </xdr:blipFill>
      <xdr:spPr>
        <a:xfrm>
          <a:off x="123140391" y="122723672"/>
          <a:ext cx="5904762" cy="4619048"/>
        </a:xfrm>
        <a:prstGeom prst="rect">
          <a:avLst/>
        </a:prstGeom>
      </xdr:spPr>
    </xdr:pic>
    <xdr:clientData/>
  </xdr:twoCellAnchor>
  <xdr:twoCellAnchor>
    <xdr:from>
      <xdr:col>154</xdr:col>
      <xdr:colOff>406797</xdr:colOff>
      <xdr:row>667</xdr:row>
      <xdr:rowOff>9922</xdr:rowOff>
    </xdr:from>
    <xdr:to>
      <xdr:col>157</xdr:col>
      <xdr:colOff>178197</xdr:colOff>
      <xdr:row>669</xdr:row>
      <xdr:rowOff>76597</xdr:rowOff>
    </xdr:to>
    <xdr:sp macro="" textlink="">
      <xdr:nvSpPr>
        <xdr:cNvPr id="98" name="ZoneTexte 97">
          <a:extLst>
            <a:ext uri="{FF2B5EF4-FFF2-40B4-BE49-F238E27FC236}">
              <a16:creationId xmlns:a16="http://schemas.microsoft.com/office/drawing/2014/main" id="{AF71E6F8-479E-43C4-9830-10B593231818}"/>
            </a:ext>
          </a:extLst>
        </xdr:cNvPr>
        <xdr:cNvSpPr txBox="1"/>
      </xdr:nvSpPr>
      <xdr:spPr>
        <a:xfrm>
          <a:off x="126603125" y="125938360"/>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157</xdr:col>
      <xdr:colOff>0</xdr:colOff>
      <xdr:row>649</xdr:row>
      <xdr:rowOff>0</xdr:rowOff>
    </xdr:from>
    <xdr:to>
      <xdr:col>164</xdr:col>
      <xdr:colOff>499728</xdr:colOff>
      <xdr:row>673</xdr:row>
      <xdr:rowOff>170863</xdr:rowOff>
    </xdr:to>
    <xdr:pic>
      <xdr:nvPicPr>
        <xdr:cNvPr id="99" name="Image 98">
          <a:extLst>
            <a:ext uri="{FF2B5EF4-FFF2-40B4-BE49-F238E27FC236}">
              <a16:creationId xmlns:a16="http://schemas.microsoft.com/office/drawing/2014/main" id="{01B71876-0F25-4BB5-99B5-136A28E0784B}"/>
            </a:ext>
          </a:extLst>
        </xdr:cNvPr>
        <xdr:cNvPicPr>
          <a:picLocks noChangeAspect="1"/>
        </xdr:cNvPicPr>
      </xdr:nvPicPr>
      <xdr:blipFill>
        <a:blip xmlns:r="http://schemas.openxmlformats.org/officeDocument/2006/relationships" r:embed="rId48"/>
        <a:stretch>
          <a:fillRect/>
        </a:stretch>
      </xdr:blipFill>
      <xdr:spPr>
        <a:xfrm>
          <a:off x="128488281" y="122535156"/>
          <a:ext cx="5847619" cy="4695238"/>
        </a:xfrm>
        <a:prstGeom prst="rect">
          <a:avLst/>
        </a:prstGeom>
      </xdr:spPr>
    </xdr:pic>
    <xdr:clientData/>
  </xdr:twoCellAnchor>
  <xdr:twoCellAnchor>
    <xdr:from>
      <xdr:col>159</xdr:col>
      <xdr:colOff>357187</xdr:colOff>
      <xdr:row>664</xdr:row>
      <xdr:rowOff>39687</xdr:rowOff>
    </xdr:from>
    <xdr:to>
      <xdr:col>163</xdr:col>
      <xdr:colOff>519111</xdr:colOff>
      <xdr:row>668</xdr:row>
      <xdr:rowOff>20638</xdr:rowOff>
    </xdr:to>
    <xdr:sp macro="" textlink="">
      <xdr:nvSpPr>
        <xdr:cNvPr id="100" name="ZoneTexte 99">
          <a:extLst>
            <a:ext uri="{FF2B5EF4-FFF2-40B4-BE49-F238E27FC236}">
              <a16:creationId xmlns:a16="http://schemas.microsoft.com/office/drawing/2014/main" id="{0BFFE42D-39B3-42A8-B43C-D730B79AA8EA}"/>
            </a:ext>
          </a:extLst>
        </xdr:cNvPr>
        <xdr:cNvSpPr txBox="1"/>
      </xdr:nvSpPr>
      <xdr:spPr>
        <a:xfrm>
          <a:off x="130373437" y="125402578"/>
          <a:ext cx="3217862" cy="735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164</xdr:col>
      <xdr:colOff>0</xdr:colOff>
      <xdr:row>648</xdr:row>
      <xdr:rowOff>0</xdr:rowOff>
    </xdr:from>
    <xdr:to>
      <xdr:col>171</xdr:col>
      <xdr:colOff>261633</xdr:colOff>
      <xdr:row>672</xdr:row>
      <xdr:rowOff>161339</xdr:rowOff>
    </xdr:to>
    <xdr:pic>
      <xdr:nvPicPr>
        <xdr:cNvPr id="101" name="Image 100">
          <a:extLst>
            <a:ext uri="{FF2B5EF4-FFF2-40B4-BE49-F238E27FC236}">
              <a16:creationId xmlns:a16="http://schemas.microsoft.com/office/drawing/2014/main" id="{599742DB-4F55-4CC0-ABC5-E0F461CAB86A}"/>
            </a:ext>
          </a:extLst>
        </xdr:cNvPr>
        <xdr:cNvPicPr>
          <a:picLocks noChangeAspect="1"/>
        </xdr:cNvPicPr>
      </xdr:nvPicPr>
      <xdr:blipFill>
        <a:blip xmlns:r="http://schemas.openxmlformats.org/officeDocument/2006/relationships" r:embed="rId49"/>
        <a:stretch>
          <a:fillRect/>
        </a:stretch>
      </xdr:blipFill>
      <xdr:spPr>
        <a:xfrm>
          <a:off x="133836172" y="122346641"/>
          <a:ext cx="5609524" cy="4685714"/>
        </a:xfrm>
        <a:prstGeom prst="rect">
          <a:avLst/>
        </a:prstGeom>
      </xdr:spPr>
    </xdr:pic>
    <xdr:clientData/>
  </xdr:twoCellAnchor>
  <xdr:twoCellAnchor>
    <xdr:from>
      <xdr:col>167</xdr:col>
      <xdr:colOff>0</xdr:colOff>
      <xdr:row>664</xdr:row>
      <xdr:rowOff>99219</xdr:rowOff>
    </xdr:from>
    <xdr:to>
      <xdr:col>171</xdr:col>
      <xdr:colOff>161924</xdr:colOff>
      <xdr:row>668</xdr:row>
      <xdr:rowOff>80170</xdr:rowOff>
    </xdr:to>
    <xdr:sp macro="" textlink="">
      <xdr:nvSpPr>
        <xdr:cNvPr id="102" name="ZoneTexte 101">
          <a:extLst>
            <a:ext uri="{FF2B5EF4-FFF2-40B4-BE49-F238E27FC236}">
              <a16:creationId xmlns:a16="http://schemas.microsoft.com/office/drawing/2014/main" id="{8EA969A9-4123-41A1-AD60-F1D57240B717}"/>
            </a:ext>
          </a:extLst>
        </xdr:cNvPr>
        <xdr:cNvSpPr txBox="1"/>
      </xdr:nvSpPr>
      <xdr:spPr>
        <a:xfrm>
          <a:off x="136128125" y="125462110"/>
          <a:ext cx="3217862" cy="735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647</xdr:row>
      <xdr:rowOff>0</xdr:rowOff>
    </xdr:from>
    <xdr:to>
      <xdr:col>15</xdr:col>
      <xdr:colOff>423538</xdr:colOff>
      <xdr:row>672</xdr:row>
      <xdr:rowOff>39490</xdr:rowOff>
    </xdr:to>
    <xdr:pic>
      <xdr:nvPicPr>
        <xdr:cNvPr id="103" name="Image 102">
          <a:extLst>
            <a:ext uri="{FF2B5EF4-FFF2-40B4-BE49-F238E27FC236}">
              <a16:creationId xmlns:a16="http://schemas.microsoft.com/office/drawing/2014/main" id="{40876020-552E-4E7B-A3D4-3713AA7EF9B8}"/>
            </a:ext>
          </a:extLst>
        </xdr:cNvPr>
        <xdr:cNvPicPr>
          <a:picLocks noChangeAspect="1"/>
        </xdr:cNvPicPr>
      </xdr:nvPicPr>
      <xdr:blipFill>
        <a:blip xmlns:r="http://schemas.openxmlformats.org/officeDocument/2006/relationships" r:embed="rId50"/>
        <a:stretch>
          <a:fillRect/>
        </a:stretch>
      </xdr:blipFill>
      <xdr:spPr>
        <a:xfrm>
          <a:off x="14654609" y="122158125"/>
          <a:ext cx="5771429" cy="4752381"/>
        </a:xfrm>
        <a:prstGeom prst="rect">
          <a:avLst/>
        </a:prstGeom>
      </xdr:spPr>
    </xdr:pic>
    <xdr:clientData/>
  </xdr:twoCellAnchor>
  <xdr:twoCellAnchor>
    <xdr:from>
      <xdr:col>10</xdr:col>
      <xdr:colOff>337344</xdr:colOff>
      <xdr:row>661</xdr:row>
      <xdr:rowOff>178594</xdr:rowOff>
    </xdr:from>
    <xdr:to>
      <xdr:col>13</xdr:col>
      <xdr:colOff>674688</xdr:colOff>
      <xdr:row>669</xdr:row>
      <xdr:rowOff>39687</xdr:rowOff>
    </xdr:to>
    <xdr:sp macro="" textlink="">
      <xdr:nvSpPr>
        <xdr:cNvPr id="104" name="ZoneTexte 103">
          <a:extLst>
            <a:ext uri="{FF2B5EF4-FFF2-40B4-BE49-F238E27FC236}">
              <a16:creationId xmlns:a16="http://schemas.microsoft.com/office/drawing/2014/main" id="{12BDE9F0-57A5-453C-BCE5-FFAAE4323ED3}"/>
            </a:ext>
          </a:extLst>
        </xdr:cNvPr>
        <xdr:cNvSpPr txBox="1"/>
      </xdr:nvSpPr>
      <xdr:spPr>
        <a:xfrm>
          <a:off x="16519922" y="124975938"/>
          <a:ext cx="2629297" cy="1369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SOCIETE D'ETUDES ET DE RECHERCHES PHARMACEUTIQUES (Monaco)</a:t>
          </a:r>
        </a:p>
      </xdr:txBody>
    </xdr:sp>
    <xdr:clientData/>
  </xdr:twoCellAnchor>
  <xdr:twoCellAnchor editAs="oneCell">
    <xdr:from>
      <xdr:col>15</xdr:col>
      <xdr:colOff>0</xdr:colOff>
      <xdr:row>646</xdr:row>
      <xdr:rowOff>0</xdr:rowOff>
    </xdr:from>
    <xdr:to>
      <xdr:col>22</xdr:col>
      <xdr:colOff>509252</xdr:colOff>
      <xdr:row>671</xdr:row>
      <xdr:rowOff>87109</xdr:rowOff>
    </xdr:to>
    <xdr:pic>
      <xdr:nvPicPr>
        <xdr:cNvPr id="105" name="Image 104">
          <a:extLst>
            <a:ext uri="{FF2B5EF4-FFF2-40B4-BE49-F238E27FC236}">
              <a16:creationId xmlns:a16="http://schemas.microsoft.com/office/drawing/2014/main" id="{C7B98301-62B5-4F99-AA41-982B305753BE}"/>
            </a:ext>
          </a:extLst>
        </xdr:cNvPr>
        <xdr:cNvPicPr>
          <a:picLocks noChangeAspect="1"/>
        </xdr:cNvPicPr>
      </xdr:nvPicPr>
      <xdr:blipFill>
        <a:blip xmlns:r="http://schemas.openxmlformats.org/officeDocument/2006/relationships" r:embed="rId51"/>
        <a:stretch>
          <a:fillRect/>
        </a:stretch>
      </xdr:blipFill>
      <xdr:spPr>
        <a:xfrm>
          <a:off x="20002500" y="121969609"/>
          <a:ext cx="5857143" cy="4800000"/>
        </a:xfrm>
        <a:prstGeom prst="rect">
          <a:avLst/>
        </a:prstGeom>
      </xdr:spPr>
    </xdr:pic>
    <xdr:clientData/>
  </xdr:twoCellAnchor>
  <xdr:twoCellAnchor>
    <xdr:from>
      <xdr:col>17</xdr:col>
      <xdr:colOff>615157</xdr:colOff>
      <xdr:row>662</xdr:row>
      <xdr:rowOff>29766</xdr:rowOff>
    </xdr:from>
    <xdr:to>
      <xdr:col>22</xdr:col>
      <xdr:colOff>15082</xdr:colOff>
      <xdr:row>666</xdr:row>
      <xdr:rowOff>10716</xdr:rowOff>
    </xdr:to>
    <xdr:sp macro="" textlink="">
      <xdr:nvSpPr>
        <xdr:cNvPr id="106" name="ZoneTexte 105">
          <a:extLst>
            <a:ext uri="{FF2B5EF4-FFF2-40B4-BE49-F238E27FC236}">
              <a16:creationId xmlns:a16="http://schemas.microsoft.com/office/drawing/2014/main" id="{84684DDF-7A66-4A41-B6F6-ACE307CA5ADE}"/>
            </a:ext>
          </a:extLst>
        </xdr:cNvPr>
        <xdr:cNvSpPr txBox="1"/>
      </xdr:nvSpPr>
      <xdr:spPr>
        <a:xfrm>
          <a:off x="22145626" y="125015625"/>
          <a:ext cx="3219847" cy="735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22</xdr:col>
      <xdr:colOff>0</xdr:colOff>
      <xdr:row>645</xdr:row>
      <xdr:rowOff>0</xdr:rowOff>
    </xdr:from>
    <xdr:to>
      <xdr:col>29</xdr:col>
      <xdr:colOff>223539</xdr:colOff>
      <xdr:row>670</xdr:row>
      <xdr:rowOff>1396</xdr:rowOff>
    </xdr:to>
    <xdr:pic>
      <xdr:nvPicPr>
        <xdr:cNvPr id="107" name="Image 106">
          <a:extLst>
            <a:ext uri="{FF2B5EF4-FFF2-40B4-BE49-F238E27FC236}">
              <a16:creationId xmlns:a16="http://schemas.microsoft.com/office/drawing/2014/main" id="{94F22126-C604-46CD-87A3-CD33100EFE4F}"/>
            </a:ext>
          </a:extLst>
        </xdr:cNvPr>
        <xdr:cNvPicPr>
          <a:picLocks noChangeAspect="1"/>
        </xdr:cNvPicPr>
      </xdr:nvPicPr>
      <xdr:blipFill>
        <a:blip xmlns:r="http://schemas.openxmlformats.org/officeDocument/2006/relationships" r:embed="rId52"/>
        <a:stretch>
          <a:fillRect/>
        </a:stretch>
      </xdr:blipFill>
      <xdr:spPr>
        <a:xfrm>
          <a:off x="25350391" y="121781094"/>
          <a:ext cx="5571429" cy="4714286"/>
        </a:xfrm>
        <a:prstGeom prst="rect">
          <a:avLst/>
        </a:prstGeom>
      </xdr:spPr>
    </xdr:pic>
    <xdr:clientData/>
  </xdr:twoCellAnchor>
  <xdr:twoCellAnchor>
    <xdr:from>
      <xdr:col>24</xdr:col>
      <xdr:colOff>267891</xdr:colOff>
      <xdr:row>658</xdr:row>
      <xdr:rowOff>49609</xdr:rowOff>
    </xdr:from>
    <xdr:to>
      <xdr:col>27</xdr:col>
      <xdr:colOff>575468</xdr:colOff>
      <xdr:row>663</xdr:row>
      <xdr:rowOff>79375</xdr:rowOff>
    </xdr:to>
    <xdr:sp macro="" textlink="">
      <xdr:nvSpPr>
        <xdr:cNvPr id="108" name="ZoneTexte 107">
          <a:extLst>
            <a:ext uri="{FF2B5EF4-FFF2-40B4-BE49-F238E27FC236}">
              <a16:creationId xmlns:a16="http://schemas.microsoft.com/office/drawing/2014/main" id="{E4EEEBBD-01A1-4C0E-8722-24067FBF8D44}"/>
            </a:ext>
          </a:extLst>
        </xdr:cNvPr>
        <xdr:cNvSpPr txBox="1"/>
      </xdr:nvSpPr>
      <xdr:spPr>
        <a:xfrm>
          <a:off x="27146250" y="124281406"/>
          <a:ext cx="2599531" cy="972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Reckitt Benckiser Healthcare France</a:t>
          </a:r>
        </a:p>
      </xdr:txBody>
    </xdr:sp>
    <xdr:clientData/>
  </xdr:twoCellAnchor>
  <xdr:twoCellAnchor editAs="oneCell">
    <xdr:from>
      <xdr:col>29</xdr:col>
      <xdr:colOff>0</xdr:colOff>
      <xdr:row>644</xdr:row>
      <xdr:rowOff>0</xdr:rowOff>
    </xdr:from>
    <xdr:to>
      <xdr:col>36</xdr:col>
      <xdr:colOff>328299</xdr:colOff>
      <xdr:row>669</xdr:row>
      <xdr:rowOff>39490</xdr:rowOff>
    </xdr:to>
    <xdr:pic>
      <xdr:nvPicPr>
        <xdr:cNvPr id="109" name="Image 108">
          <a:extLst>
            <a:ext uri="{FF2B5EF4-FFF2-40B4-BE49-F238E27FC236}">
              <a16:creationId xmlns:a16="http://schemas.microsoft.com/office/drawing/2014/main" id="{055946BC-4201-4535-836C-92130873D827}"/>
            </a:ext>
          </a:extLst>
        </xdr:cNvPr>
        <xdr:cNvPicPr>
          <a:picLocks noChangeAspect="1"/>
        </xdr:cNvPicPr>
      </xdr:nvPicPr>
      <xdr:blipFill>
        <a:blip xmlns:r="http://schemas.openxmlformats.org/officeDocument/2006/relationships" r:embed="rId53"/>
        <a:stretch>
          <a:fillRect/>
        </a:stretch>
      </xdr:blipFill>
      <xdr:spPr>
        <a:xfrm>
          <a:off x="30698281" y="121592578"/>
          <a:ext cx="5676190" cy="4752381"/>
        </a:xfrm>
        <a:prstGeom prst="rect">
          <a:avLst/>
        </a:prstGeom>
      </xdr:spPr>
    </xdr:pic>
    <xdr:clientData/>
  </xdr:twoCellAnchor>
  <xdr:twoCellAnchor>
    <xdr:from>
      <xdr:col>31</xdr:col>
      <xdr:colOff>525859</xdr:colOff>
      <xdr:row>659</xdr:row>
      <xdr:rowOff>39687</xdr:rowOff>
    </xdr:from>
    <xdr:to>
      <xdr:col>35</xdr:col>
      <xdr:colOff>689768</xdr:colOff>
      <xdr:row>663</xdr:row>
      <xdr:rowOff>20638</xdr:rowOff>
    </xdr:to>
    <xdr:sp macro="" textlink="">
      <xdr:nvSpPr>
        <xdr:cNvPr id="110" name="ZoneTexte 109">
          <a:extLst>
            <a:ext uri="{FF2B5EF4-FFF2-40B4-BE49-F238E27FC236}">
              <a16:creationId xmlns:a16="http://schemas.microsoft.com/office/drawing/2014/main" id="{6EFB51E5-2352-4321-AC62-8EB914C95532}"/>
            </a:ext>
          </a:extLst>
        </xdr:cNvPr>
        <xdr:cNvSpPr txBox="1"/>
      </xdr:nvSpPr>
      <xdr:spPr>
        <a:xfrm>
          <a:off x="32752109" y="124460000"/>
          <a:ext cx="3219847" cy="735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36</xdr:col>
      <xdr:colOff>0</xdr:colOff>
      <xdr:row>643</xdr:row>
      <xdr:rowOff>0</xdr:rowOff>
    </xdr:from>
    <xdr:to>
      <xdr:col>43</xdr:col>
      <xdr:colOff>347347</xdr:colOff>
      <xdr:row>668</xdr:row>
      <xdr:rowOff>10919</xdr:rowOff>
    </xdr:to>
    <xdr:pic>
      <xdr:nvPicPr>
        <xdr:cNvPr id="111" name="Image 110">
          <a:extLst>
            <a:ext uri="{FF2B5EF4-FFF2-40B4-BE49-F238E27FC236}">
              <a16:creationId xmlns:a16="http://schemas.microsoft.com/office/drawing/2014/main" id="{4E2A6CC0-0E5F-41D6-9AF0-0E5129E024D5}"/>
            </a:ext>
          </a:extLst>
        </xdr:cNvPr>
        <xdr:cNvPicPr>
          <a:picLocks noChangeAspect="1"/>
        </xdr:cNvPicPr>
      </xdr:nvPicPr>
      <xdr:blipFill>
        <a:blip xmlns:r="http://schemas.openxmlformats.org/officeDocument/2006/relationships" r:embed="rId54"/>
        <a:stretch>
          <a:fillRect/>
        </a:stretch>
      </xdr:blipFill>
      <xdr:spPr>
        <a:xfrm>
          <a:off x="36046172" y="121404063"/>
          <a:ext cx="5695238" cy="4723809"/>
        </a:xfrm>
        <a:prstGeom prst="rect">
          <a:avLst/>
        </a:prstGeom>
      </xdr:spPr>
    </xdr:pic>
    <xdr:clientData/>
  </xdr:twoCellAnchor>
  <xdr:twoCellAnchor>
    <xdr:from>
      <xdr:col>38</xdr:col>
      <xdr:colOff>734218</xdr:colOff>
      <xdr:row>660</xdr:row>
      <xdr:rowOff>168672</xdr:rowOff>
    </xdr:from>
    <xdr:to>
      <xdr:col>40</xdr:col>
      <xdr:colOff>715168</xdr:colOff>
      <xdr:row>663</xdr:row>
      <xdr:rowOff>27782</xdr:rowOff>
    </xdr:to>
    <xdr:sp macro="" textlink="">
      <xdr:nvSpPr>
        <xdr:cNvPr id="112" name="ZoneTexte 111">
          <a:extLst>
            <a:ext uri="{FF2B5EF4-FFF2-40B4-BE49-F238E27FC236}">
              <a16:creationId xmlns:a16="http://schemas.microsoft.com/office/drawing/2014/main" id="{B886F89B-6835-424E-B559-B060E86E797E}"/>
            </a:ext>
          </a:extLst>
        </xdr:cNvPr>
        <xdr:cNvSpPr txBox="1"/>
      </xdr:nvSpPr>
      <xdr:spPr>
        <a:xfrm>
          <a:off x="38308359" y="124777500"/>
          <a:ext cx="1508918" cy="424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43</xdr:col>
      <xdr:colOff>0</xdr:colOff>
      <xdr:row>642</xdr:row>
      <xdr:rowOff>0</xdr:rowOff>
    </xdr:from>
    <xdr:to>
      <xdr:col>50</xdr:col>
      <xdr:colOff>518777</xdr:colOff>
      <xdr:row>666</xdr:row>
      <xdr:rowOff>142292</xdr:rowOff>
    </xdr:to>
    <xdr:pic>
      <xdr:nvPicPr>
        <xdr:cNvPr id="113" name="Image 112">
          <a:extLst>
            <a:ext uri="{FF2B5EF4-FFF2-40B4-BE49-F238E27FC236}">
              <a16:creationId xmlns:a16="http://schemas.microsoft.com/office/drawing/2014/main" id="{995F73A7-867B-4BB9-AA2D-D9161E000A5D}"/>
            </a:ext>
          </a:extLst>
        </xdr:cNvPr>
        <xdr:cNvPicPr>
          <a:picLocks noChangeAspect="1"/>
        </xdr:cNvPicPr>
      </xdr:nvPicPr>
      <xdr:blipFill>
        <a:blip xmlns:r="http://schemas.openxmlformats.org/officeDocument/2006/relationships" r:embed="rId55"/>
        <a:stretch>
          <a:fillRect/>
        </a:stretch>
      </xdr:blipFill>
      <xdr:spPr>
        <a:xfrm>
          <a:off x="41394063" y="121215547"/>
          <a:ext cx="5866667" cy="4666667"/>
        </a:xfrm>
        <a:prstGeom prst="rect">
          <a:avLst/>
        </a:prstGeom>
      </xdr:spPr>
    </xdr:pic>
    <xdr:clientData/>
  </xdr:twoCellAnchor>
  <xdr:twoCellAnchor editAs="oneCell">
    <xdr:from>
      <xdr:col>49</xdr:col>
      <xdr:colOff>0</xdr:colOff>
      <xdr:row>641</xdr:row>
      <xdr:rowOff>0</xdr:rowOff>
    </xdr:from>
    <xdr:to>
      <xdr:col>56</xdr:col>
      <xdr:colOff>185443</xdr:colOff>
      <xdr:row>666</xdr:row>
      <xdr:rowOff>115680</xdr:rowOff>
    </xdr:to>
    <xdr:pic>
      <xdr:nvPicPr>
        <xdr:cNvPr id="115" name="Image 114">
          <a:extLst>
            <a:ext uri="{FF2B5EF4-FFF2-40B4-BE49-F238E27FC236}">
              <a16:creationId xmlns:a16="http://schemas.microsoft.com/office/drawing/2014/main" id="{0525DCCE-6DAC-4085-A341-98BCDEFAAA9F}"/>
            </a:ext>
          </a:extLst>
        </xdr:cNvPr>
        <xdr:cNvPicPr>
          <a:picLocks noChangeAspect="1"/>
        </xdr:cNvPicPr>
      </xdr:nvPicPr>
      <xdr:blipFill>
        <a:blip xmlns:r="http://schemas.openxmlformats.org/officeDocument/2006/relationships" r:embed="rId56"/>
        <a:stretch>
          <a:fillRect/>
        </a:stretch>
      </xdr:blipFill>
      <xdr:spPr>
        <a:xfrm>
          <a:off x="45977969" y="121027031"/>
          <a:ext cx="5533333" cy="4828571"/>
        </a:xfrm>
        <a:prstGeom prst="rect">
          <a:avLst/>
        </a:prstGeom>
      </xdr:spPr>
    </xdr:pic>
    <xdr:clientData/>
  </xdr:twoCellAnchor>
  <xdr:twoCellAnchor>
    <xdr:from>
      <xdr:col>52</xdr:col>
      <xdr:colOff>386952</xdr:colOff>
      <xdr:row>657</xdr:row>
      <xdr:rowOff>1</xdr:rowOff>
    </xdr:from>
    <xdr:to>
      <xdr:col>55</xdr:col>
      <xdr:colOff>158352</xdr:colOff>
      <xdr:row>659</xdr:row>
      <xdr:rowOff>66675</xdr:rowOff>
    </xdr:to>
    <xdr:sp macro="" textlink="">
      <xdr:nvSpPr>
        <xdr:cNvPr id="116" name="ZoneTexte 115">
          <a:extLst>
            <a:ext uri="{FF2B5EF4-FFF2-40B4-BE49-F238E27FC236}">
              <a16:creationId xmlns:a16="http://schemas.microsoft.com/office/drawing/2014/main" id="{A4D8932A-890E-4357-8F1F-B011D656B589}"/>
            </a:ext>
          </a:extLst>
        </xdr:cNvPr>
        <xdr:cNvSpPr txBox="1"/>
      </xdr:nvSpPr>
      <xdr:spPr>
        <a:xfrm>
          <a:off x="48656874" y="124043282"/>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55</xdr:col>
      <xdr:colOff>0</xdr:colOff>
      <xdr:row>640</xdr:row>
      <xdr:rowOff>0</xdr:rowOff>
    </xdr:from>
    <xdr:to>
      <xdr:col>62</xdr:col>
      <xdr:colOff>185442</xdr:colOff>
      <xdr:row>665</xdr:row>
      <xdr:rowOff>115681</xdr:rowOff>
    </xdr:to>
    <xdr:pic>
      <xdr:nvPicPr>
        <xdr:cNvPr id="117" name="Image 116">
          <a:extLst>
            <a:ext uri="{FF2B5EF4-FFF2-40B4-BE49-F238E27FC236}">
              <a16:creationId xmlns:a16="http://schemas.microsoft.com/office/drawing/2014/main" id="{78A365C3-0169-40B8-92D9-C5CF1A354588}"/>
            </a:ext>
          </a:extLst>
        </xdr:cNvPr>
        <xdr:cNvPicPr>
          <a:picLocks noChangeAspect="1"/>
        </xdr:cNvPicPr>
      </xdr:nvPicPr>
      <xdr:blipFill>
        <a:blip xmlns:r="http://schemas.openxmlformats.org/officeDocument/2006/relationships" r:embed="rId57"/>
        <a:stretch>
          <a:fillRect/>
        </a:stretch>
      </xdr:blipFill>
      <xdr:spPr>
        <a:xfrm>
          <a:off x="50561875" y="120838516"/>
          <a:ext cx="5533333" cy="4828571"/>
        </a:xfrm>
        <a:prstGeom prst="rect">
          <a:avLst/>
        </a:prstGeom>
      </xdr:spPr>
    </xdr:pic>
    <xdr:clientData/>
  </xdr:twoCellAnchor>
  <xdr:twoCellAnchor>
    <xdr:from>
      <xdr:col>57</xdr:col>
      <xdr:colOff>436562</xdr:colOff>
      <xdr:row>655</xdr:row>
      <xdr:rowOff>128984</xdr:rowOff>
    </xdr:from>
    <xdr:to>
      <xdr:col>61</xdr:col>
      <xdr:colOff>598487</xdr:colOff>
      <xdr:row>659</xdr:row>
      <xdr:rowOff>109933</xdr:rowOff>
    </xdr:to>
    <xdr:sp macro="" textlink="">
      <xdr:nvSpPr>
        <xdr:cNvPr id="118" name="ZoneTexte 117">
          <a:extLst>
            <a:ext uri="{FF2B5EF4-FFF2-40B4-BE49-F238E27FC236}">
              <a16:creationId xmlns:a16="http://schemas.microsoft.com/office/drawing/2014/main" id="{1EE9230E-AC9D-415D-BB7F-FACC1C6E4A3E}"/>
            </a:ext>
          </a:extLst>
        </xdr:cNvPr>
        <xdr:cNvSpPr txBox="1"/>
      </xdr:nvSpPr>
      <xdr:spPr>
        <a:xfrm>
          <a:off x="52526406" y="123795234"/>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61</xdr:col>
      <xdr:colOff>0</xdr:colOff>
      <xdr:row>639</xdr:row>
      <xdr:rowOff>0</xdr:rowOff>
    </xdr:from>
    <xdr:to>
      <xdr:col>68</xdr:col>
      <xdr:colOff>547347</xdr:colOff>
      <xdr:row>663</xdr:row>
      <xdr:rowOff>66101</xdr:rowOff>
    </xdr:to>
    <xdr:pic>
      <xdr:nvPicPr>
        <xdr:cNvPr id="119" name="Image 118">
          <a:extLst>
            <a:ext uri="{FF2B5EF4-FFF2-40B4-BE49-F238E27FC236}">
              <a16:creationId xmlns:a16="http://schemas.microsoft.com/office/drawing/2014/main" id="{69766F7F-0228-4DF6-98FA-22E5CF6F6AF1}"/>
            </a:ext>
          </a:extLst>
        </xdr:cNvPr>
        <xdr:cNvPicPr>
          <a:picLocks noChangeAspect="1"/>
        </xdr:cNvPicPr>
      </xdr:nvPicPr>
      <xdr:blipFill>
        <a:blip xmlns:r="http://schemas.openxmlformats.org/officeDocument/2006/relationships" r:embed="rId58"/>
        <a:stretch>
          <a:fillRect/>
        </a:stretch>
      </xdr:blipFill>
      <xdr:spPr>
        <a:xfrm>
          <a:off x="55145781" y="120650000"/>
          <a:ext cx="5895238" cy="4590476"/>
        </a:xfrm>
        <a:prstGeom prst="rect">
          <a:avLst/>
        </a:prstGeom>
      </xdr:spPr>
    </xdr:pic>
    <xdr:clientData/>
  </xdr:twoCellAnchor>
  <xdr:twoCellAnchor>
    <xdr:from>
      <xdr:col>64</xdr:col>
      <xdr:colOff>377031</xdr:colOff>
      <xdr:row>655</xdr:row>
      <xdr:rowOff>99218</xdr:rowOff>
    </xdr:from>
    <xdr:to>
      <xdr:col>68</xdr:col>
      <xdr:colOff>538955</xdr:colOff>
      <xdr:row>659</xdr:row>
      <xdr:rowOff>80167</xdr:rowOff>
    </xdr:to>
    <xdr:sp macro="" textlink="">
      <xdr:nvSpPr>
        <xdr:cNvPr id="120" name="ZoneTexte 119">
          <a:extLst>
            <a:ext uri="{FF2B5EF4-FFF2-40B4-BE49-F238E27FC236}">
              <a16:creationId xmlns:a16="http://schemas.microsoft.com/office/drawing/2014/main" id="{C4309D2B-9394-47EF-92C6-CB3D3B153492}"/>
            </a:ext>
          </a:extLst>
        </xdr:cNvPr>
        <xdr:cNvSpPr txBox="1"/>
      </xdr:nvSpPr>
      <xdr:spPr>
        <a:xfrm>
          <a:off x="57814765" y="123765468"/>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67</xdr:col>
      <xdr:colOff>0</xdr:colOff>
      <xdr:row>638</xdr:row>
      <xdr:rowOff>0</xdr:rowOff>
    </xdr:from>
    <xdr:to>
      <xdr:col>74</xdr:col>
      <xdr:colOff>271158</xdr:colOff>
      <xdr:row>662</xdr:row>
      <xdr:rowOff>180387</xdr:rowOff>
    </xdr:to>
    <xdr:pic>
      <xdr:nvPicPr>
        <xdr:cNvPr id="121" name="Image 120">
          <a:extLst>
            <a:ext uri="{FF2B5EF4-FFF2-40B4-BE49-F238E27FC236}">
              <a16:creationId xmlns:a16="http://schemas.microsoft.com/office/drawing/2014/main" id="{F7CE0912-1EAC-47FF-A6B1-F2EB91FF61D8}"/>
            </a:ext>
          </a:extLst>
        </xdr:cNvPr>
        <xdr:cNvPicPr>
          <a:picLocks noChangeAspect="1"/>
        </xdr:cNvPicPr>
      </xdr:nvPicPr>
      <xdr:blipFill>
        <a:blip xmlns:r="http://schemas.openxmlformats.org/officeDocument/2006/relationships" r:embed="rId59"/>
        <a:stretch>
          <a:fillRect/>
        </a:stretch>
      </xdr:blipFill>
      <xdr:spPr>
        <a:xfrm>
          <a:off x="59729688" y="120461484"/>
          <a:ext cx="5619048" cy="4704762"/>
        </a:xfrm>
        <a:prstGeom prst="rect">
          <a:avLst/>
        </a:prstGeom>
      </xdr:spPr>
    </xdr:pic>
    <xdr:clientData/>
  </xdr:twoCellAnchor>
  <xdr:twoCellAnchor>
    <xdr:from>
      <xdr:col>69</xdr:col>
      <xdr:colOff>535781</xdr:colOff>
      <xdr:row>653</xdr:row>
      <xdr:rowOff>69453</xdr:rowOff>
    </xdr:from>
    <xdr:to>
      <xdr:col>73</xdr:col>
      <xdr:colOff>697705</xdr:colOff>
      <xdr:row>657</xdr:row>
      <xdr:rowOff>50403</xdr:rowOff>
    </xdr:to>
    <xdr:sp macro="" textlink="">
      <xdr:nvSpPr>
        <xdr:cNvPr id="122" name="ZoneTexte 121">
          <a:extLst>
            <a:ext uri="{FF2B5EF4-FFF2-40B4-BE49-F238E27FC236}">
              <a16:creationId xmlns:a16="http://schemas.microsoft.com/office/drawing/2014/main" id="{49E04186-31D5-4B8A-B966-279B98F55712}"/>
            </a:ext>
          </a:extLst>
        </xdr:cNvPr>
        <xdr:cNvSpPr txBox="1"/>
      </xdr:nvSpPr>
      <xdr:spPr>
        <a:xfrm>
          <a:off x="61793437" y="123358672"/>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73</xdr:col>
      <xdr:colOff>0</xdr:colOff>
      <xdr:row>637</xdr:row>
      <xdr:rowOff>0</xdr:rowOff>
    </xdr:from>
    <xdr:to>
      <xdr:col>80</xdr:col>
      <xdr:colOff>337824</xdr:colOff>
      <xdr:row>662</xdr:row>
      <xdr:rowOff>10919</xdr:rowOff>
    </xdr:to>
    <xdr:pic>
      <xdr:nvPicPr>
        <xdr:cNvPr id="123" name="Image 122">
          <a:extLst>
            <a:ext uri="{FF2B5EF4-FFF2-40B4-BE49-F238E27FC236}">
              <a16:creationId xmlns:a16="http://schemas.microsoft.com/office/drawing/2014/main" id="{21D9F652-5D2F-48AC-B372-54F721F16472}"/>
            </a:ext>
          </a:extLst>
        </xdr:cNvPr>
        <xdr:cNvPicPr>
          <a:picLocks noChangeAspect="1"/>
        </xdr:cNvPicPr>
      </xdr:nvPicPr>
      <xdr:blipFill>
        <a:blip xmlns:r="http://schemas.openxmlformats.org/officeDocument/2006/relationships" r:embed="rId60"/>
        <a:stretch>
          <a:fillRect/>
        </a:stretch>
      </xdr:blipFill>
      <xdr:spPr>
        <a:xfrm>
          <a:off x="64313594" y="120272969"/>
          <a:ext cx="5685714" cy="4723809"/>
        </a:xfrm>
        <a:prstGeom prst="rect">
          <a:avLst/>
        </a:prstGeom>
      </xdr:spPr>
    </xdr:pic>
    <xdr:clientData/>
  </xdr:twoCellAnchor>
  <xdr:twoCellAnchor>
    <xdr:from>
      <xdr:col>75</xdr:col>
      <xdr:colOff>188515</xdr:colOff>
      <xdr:row>651</xdr:row>
      <xdr:rowOff>178593</xdr:rowOff>
    </xdr:from>
    <xdr:to>
      <xdr:col>79</xdr:col>
      <xdr:colOff>350440</xdr:colOff>
      <xdr:row>655</xdr:row>
      <xdr:rowOff>159543</xdr:rowOff>
    </xdr:to>
    <xdr:sp macro="" textlink="">
      <xdr:nvSpPr>
        <xdr:cNvPr id="124" name="ZoneTexte 123">
          <a:extLst>
            <a:ext uri="{FF2B5EF4-FFF2-40B4-BE49-F238E27FC236}">
              <a16:creationId xmlns:a16="http://schemas.microsoft.com/office/drawing/2014/main" id="{AB28AFB3-B2E6-4C3E-BA86-A11A6B2DD2EE}"/>
            </a:ext>
          </a:extLst>
        </xdr:cNvPr>
        <xdr:cNvSpPr txBox="1"/>
      </xdr:nvSpPr>
      <xdr:spPr>
        <a:xfrm>
          <a:off x="66030078" y="12309078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79</xdr:col>
      <xdr:colOff>0</xdr:colOff>
      <xdr:row>636</xdr:row>
      <xdr:rowOff>0</xdr:rowOff>
    </xdr:from>
    <xdr:to>
      <xdr:col>86</xdr:col>
      <xdr:colOff>261633</xdr:colOff>
      <xdr:row>661</xdr:row>
      <xdr:rowOff>77585</xdr:rowOff>
    </xdr:to>
    <xdr:pic>
      <xdr:nvPicPr>
        <xdr:cNvPr id="125" name="Image 124">
          <a:extLst>
            <a:ext uri="{FF2B5EF4-FFF2-40B4-BE49-F238E27FC236}">
              <a16:creationId xmlns:a16="http://schemas.microsoft.com/office/drawing/2014/main" id="{C53D6F72-6D1A-45E1-9253-2E2535E944AD}"/>
            </a:ext>
          </a:extLst>
        </xdr:cNvPr>
        <xdr:cNvPicPr>
          <a:picLocks noChangeAspect="1"/>
        </xdr:cNvPicPr>
      </xdr:nvPicPr>
      <xdr:blipFill>
        <a:blip xmlns:r="http://schemas.openxmlformats.org/officeDocument/2006/relationships" r:embed="rId61"/>
        <a:stretch>
          <a:fillRect/>
        </a:stretch>
      </xdr:blipFill>
      <xdr:spPr>
        <a:xfrm>
          <a:off x="68897500" y="120084453"/>
          <a:ext cx="5609524" cy="4790476"/>
        </a:xfrm>
        <a:prstGeom prst="rect">
          <a:avLst/>
        </a:prstGeom>
      </xdr:spPr>
    </xdr:pic>
    <xdr:clientData/>
  </xdr:twoCellAnchor>
  <xdr:twoCellAnchor>
    <xdr:from>
      <xdr:col>81</xdr:col>
      <xdr:colOff>615156</xdr:colOff>
      <xdr:row>651</xdr:row>
      <xdr:rowOff>79375</xdr:rowOff>
    </xdr:from>
    <xdr:to>
      <xdr:col>86</xdr:col>
      <xdr:colOff>13096</xdr:colOff>
      <xdr:row>655</xdr:row>
      <xdr:rowOff>60325</xdr:rowOff>
    </xdr:to>
    <xdr:sp macro="" textlink="">
      <xdr:nvSpPr>
        <xdr:cNvPr id="126" name="ZoneTexte 125">
          <a:extLst>
            <a:ext uri="{FF2B5EF4-FFF2-40B4-BE49-F238E27FC236}">
              <a16:creationId xmlns:a16="http://schemas.microsoft.com/office/drawing/2014/main" id="{6E68A7E6-BED8-4EB8-8452-6A4D4F38F2AC}"/>
            </a:ext>
          </a:extLst>
        </xdr:cNvPr>
        <xdr:cNvSpPr txBox="1"/>
      </xdr:nvSpPr>
      <xdr:spPr>
        <a:xfrm>
          <a:off x="71040625" y="122991563"/>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85</xdr:col>
      <xdr:colOff>0</xdr:colOff>
      <xdr:row>635</xdr:row>
      <xdr:rowOff>0</xdr:rowOff>
    </xdr:from>
    <xdr:to>
      <xdr:col>92</xdr:col>
      <xdr:colOff>280680</xdr:colOff>
      <xdr:row>660</xdr:row>
      <xdr:rowOff>68062</xdr:rowOff>
    </xdr:to>
    <xdr:pic>
      <xdr:nvPicPr>
        <xdr:cNvPr id="127" name="Image 126">
          <a:extLst>
            <a:ext uri="{FF2B5EF4-FFF2-40B4-BE49-F238E27FC236}">
              <a16:creationId xmlns:a16="http://schemas.microsoft.com/office/drawing/2014/main" id="{7BB30C25-C0CA-468F-8F7D-E13A2C48D659}"/>
            </a:ext>
          </a:extLst>
        </xdr:cNvPr>
        <xdr:cNvPicPr>
          <a:picLocks noChangeAspect="1"/>
        </xdr:cNvPicPr>
      </xdr:nvPicPr>
      <xdr:blipFill>
        <a:blip xmlns:r="http://schemas.openxmlformats.org/officeDocument/2006/relationships" r:embed="rId62"/>
        <a:stretch>
          <a:fillRect/>
        </a:stretch>
      </xdr:blipFill>
      <xdr:spPr>
        <a:xfrm>
          <a:off x="73481406" y="119895938"/>
          <a:ext cx="5628571" cy="4780952"/>
        </a:xfrm>
        <a:prstGeom prst="rect">
          <a:avLst/>
        </a:prstGeom>
      </xdr:spPr>
    </xdr:pic>
    <xdr:clientData/>
  </xdr:twoCellAnchor>
  <xdr:twoCellAnchor>
    <xdr:from>
      <xdr:col>89</xdr:col>
      <xdr:colOff>19843</xdr:colOff>
      <xdr:row>652</xdr:row>
      <xdr:rowOff>119063</xdr:rowOff>
    </xdr:from>
    <xdr:to>
      <xdr:col>91</xdr:col>
      <xdr:colOff>793</xdr:colOff>
      <xdr:row>654</xdr:row>
      <xdr:rowOff>166688</xdr:rowOff>
    </xdr:to>
    <xdr:sp macro="" textlink="">
      <xdr:nvSpPr>
        <xdr:cNvPr id="128" name="ZoneTexte 127">
          <a:extLst>
            <a:ext uri="{FF2B5EF4-FFF2-40B4-BE49-F238E27FC236}">
              <a16:creationId xmlns:a16="http://schemas.microsoft.com/office/drawing/2014/main" id="{B329FAB5-8A6D-40BB-BD90-B6EF06343850}"/>
            </a:ext>
          </a:extLst>
        </xdr:cNvPr>
        <xdr:cNvSpPr txBox="1"/>
      </xdr:nvSpPr>
      <xdr:spPr>
        <a:xfrm>
          <a:off x="76557187" y="123219766"/>
          <a:ext cx="1508919"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91</xdr:col>
      <xdr:colOff>0</xdr:colOff>
      <xdr:row>633</xdr:row>
      <xdr:rowOff>0</xdr:rowOff>
    </xdr:from>
    <xdr:to>
      <xdr:col>98</xdr:col>
      <xdr:colOff>423539</xdr:colOff>
      <xdr:row>657</xdr:row>
      <xdr:rowOff>132768</xdr:rowOff>
    </xdr:to>
    <xdr:pic>
      <xdr:nvPicPr>
        <xdr:cNvPr id="129" name="Image 128">
          <a:extLst>
            <a:ext uri="{FF2B5EF4-FFF2-40B4-BE49-F238E27FC236}">
              <a16:creationId xmlns:a16="http://schemas.microsoft.com/office/drawing/2014/main" id="{8291A392-6DEC-45F0-B467-1B72DBCAB179}"/>
            </a:ext>
          </a:extLst>
        </xdr:cNvPr>
        <xdr:cNvPicPr>
          <a:picLocks noChangeAspect="1"/>
        </xdr:cNvPicPr>
      </xdr:nvPicPr>
      <xdr:blipFill>
        <a:blip xmlns:r="http://schemas.openxmlformats.org/officeDocument/2006/relationships" r:embed="rId63"/>
        <a:stretch>
          <a:fillRect/>
        </a:stretch>
      </xdr:blipFill>
      <xdr:spPr>
        <a:xfrm>
          <a:off x="78065313" y="119518906"/>
          <a:ext cx="5771429" cy="4657143"/>
        </a:xfrm>
        <a:prstGeom prst="rect">
          <a:avLst/>
        </a:prstGeom>
      </xdr:spPr>
    </xdr:pic>
    <xdr:clientData/>
  </xdr:twoCellAnchor>
  <xdr:twoCellAnchor>
    <xdr:from>
      <xdr:col>95</xdr:col>
      <xdr:colOff>396876</xdr:colOff>
      <xdr:row>648</xdr:row>
      <xdr:rowOff>138905</xdr:rowOff>
    </xdr:from>
    <xdr:to>
      <xdr:col>98</xdr:col>
      <xdr:colOff>168276</xdr:colOff>
      <xdr:row>651</xdr:row>
      <xdr:rowOff>17064</xdr:rowOff>
    </xdr:to>
    <xdr:sp macro="" textlink="">
      <xdr:nvSpPr>
        <xdr:cNvPr id="130" name="ZoneTexte 129">
          <a:extLst>
            <a:ext uri="{FF2B5EF4-FFF2-40B4-BE49-F238E27FC236}">
              <a16:creationId xmlns:a16="http://schemas.microsoft.com/office/drawing/2014/main" id="{C669A50E-8CE8-44AE-BBCA-2EAEBB60D6E6}"/>
            </a:ext>
          </a:extLst>
        </xdr:cNvPr>
        <xdr:cNvSpPr txBox="1"/>
      </xdr:nvSpPr>
      <xdr:spPr>
        <a:xfrm>
          <a:off x="81518126" y="122485546"/>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98</xdr:col>
      <xdr:colOff>0</xdr:colOff>
      <xdr:row>632</xdr:row>
      <xdr:rowOff>0</xdr:rowOff>
    </xdr:from>
    <xdr:to>
      <xdr:col>105</xdr:col>
      <xdr:colOff>471157</xdr:colOff>
      <xdr:row>656</xdr:row>
      <xdr:rowOff>85149</xdr:rowOff>
    </xdr:to>
    <xdr:pic>
      <xdr:nvPicPr>
        <xdr:cNvPr id="131" name="Image 130">
          <a:extLst>
            <a:ext uri="{FF2B5EF4-FFF2-40B4-BE49-F238E27FC236}">
              <a16:creationId xmlns:a16="http://schemas.microsoft.com/office/drawing/2014/main" id="{13650142-E827-40A7-9748-B1F62ECE821C}"/>
            </a:ext>
          </a:extLst>
        </xdr:cNvPr>
        <xdr:cNvPicPr>
          <a:picLocks noChangeAspect="1"/>
        </xdr:cNvPicPr>
      </xdr:nvPicPr>
      <xdr:blipFill>
        <a:blip xmlns:r="http://schemas.openxmlformats.org/officeDocument/2006/relationships" r:embed="rId64"/>
        <a:stretch>
          <a:fillRect/>
        </a:stretch>
      </xdr:blipFill>
      <xdr:spPr>
        <a:xfrm>
          <a:off x="83413203" y="119330391"/>
          <a:ext cx="5819048" cy="4609524"/>
        </a:xfrm>
        <a:prstGeom prst="rect">
          <a:avLst/>
        </a:prstGeom>
      </xdr:spPr>
    </xdr:pic>
    <xdr:clientData/>
  </xdr:twoCellAnchor>
  <xdr:twoCellAnchor>
    <xdr:from>
      <xdr:col>101</xdr:col>
      <xdr:colOff>109141</xdr:colOff>
      <xdr:row>646</xdr:row>
      <xdr:rowOff>39688</xdr:rowOff>
    </xdr:from>
    <xdr:to>
      <xdr:col>105</xdr:col>
      <xdr:colOff>168672</xdr:colOff>
      <xdr:row>649</xdr:row>
      <xdr:rowOff>99219</xdr:rowOff>
    </xdr:to>
    <xdr:sp macro="" textlink="">
      <xdr:nvSpPr>
        <xdr:cNvPr id="132" name="ZoneTexte 131">
          <a:extLst>
            <a:ext uri="{FF2B5EF4-FFF2-40B4-BE49-F238E27FC236}">
              <a16:creationId xmlns:a16="http://schemas.microsoft.com/office/drawing/2014/main" id="{35A021C1-F7E1-40D5-8788-041894C54D18}"/>
            </a:ext>
          </a:extLst>
        </xdr:cNvPr>
        <xdr:cNvSpPr txBox="1"/>
      </xdr:nvSpPr>
      <xdr:spPr>
        <a:xfrm>
          <a:off x="85814297" y="122009297"/>
          <a:ext cx="3115469" cy="6250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Reckitt Benckiser Healthcare France</a:t>
          </a:r>
        </a:p>
      </xdr:txBody>
    </xdr:sp>
    <xdr:clientData/>
  </xdr:twoCellAnchor>
  <xdr:twoCellAnchor editAs="oneCell">
    <xdr:from>
      <xdr:col>105</xdr:col>
      <xdr:colOff>0</xdr:colOff>
      <xdr:row>631</xdr:row>
      <xdr:rowOff>0</xdr:rowOff>
    </xdr:from>
    <xdr:to>
      <xdr:col>112</xdr:col>
      <xdr:colOff>490205</xdr:colOff>
      <xdr:row>657</xdr:row>
      <xdr:rowOff>60499</xdr:rowOff>
    </xdr:to>
    <xdr:pic>
      <xdr:nvPicPr>
        <xdr:cNvPr id="133" name="Image 132">
          <a:extLst>
            <a:ext uri="{FF2B5EF4-FFF2-40B4-BE49-F238E27FC236}">
              <a16:creationId xmlns:a16="http://schemas.microsoft.com/office/drawing/2014/main" id="{0D36011A-4331-442B-9FA5-7E1F4C3528A0}"/>
            </a:ext>
          </a:extLst>
        </xdr:cNvPr>
        <xdr:cNvPicPr>
          <a:picLocks noChangeAspect="1"/>
        </xdr:cNvPicPr>
      </xdr:nvPicPr>
      <xdr:blipFill>
        <a:blip xmlns:r="http://schemas.openxmlformats.org/officeDocument/2006/relationships" r:embed="rId65"/>
        <a:stretch>
          <a:fillRect/>
        </a:stretch>
      </xdr:blipFill>
      <xdr:spPr>
        <a:xfrm>
          <a:off x="88761094" y="119141875"/>
          <a:ext cx="5838095" cy="4961905"/>
        </a:xfrm>
        <a:prstGeom prst="rect">
          <a:avLst/>
        </a:prstGeom>
      </xdr:spPr>
    </xdr:pic>
    <xdr:clientData/>
  </xdr:twoCellAnchor>
  <xdr:twoCellAnchor>
    <xdr:from>
      <xdr:col>108</xdr:col>
      <xdr:colOff>327422</xdr:colOff>
      <xdr:row>648</xdr:row>
      <xdr:rowOff>0</xdr:rowOff>
    </xdr:from>
    <xdr:to>
      <xdr:col>111</xdr:col>
      <xdr:colOff>486172</xdr:colOff>
      <xdr:row>650</xdr:row>
      <xdr:rowOff>29766</xdr:rowOff>
    </xdr:to>
    <xdr:sp macro="" textlink="">
      <xdr:nvSpPr>
        <xdr:cNvPr id="134" name="ZoneTexte 133">
          <a:extLst>
            <a:ext uri="{FF2B5EF4-FFF2-40B4-BE49-F238E27FC236}">
              <a16:creationId xmlns:a16="http://schemas.microsoft.com/office/drawing/2014/main" id="{84C83D1F-31B3-4396-AE2D-C1A2899815AC}"/>
            </a:ext>
          </a:extLst>
        </xdr:cNvPr>
        <xdr:cNvSpPr txBox="1"/>
      </xdr:nvSpPr>
      <xdr:spPr>
        <a:xfrm>
          <a:off x="91380469" y="122346641"/>
          <a:ext cx="2450703"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LEO PHARMA</a:t>
          </a:r>
        </a:p>
      </xdr:txBody>
    </xdr:sp>
    <xdr:clientData/>
  </xdr:twoCellAnchor>
  <xdr:twoCellAnchor editAs="oneCell">
    <xdr:from>
      <xdr:col>112</xdr:col>
      <xdr:colOff>0</xdr:colOff>
      <xdr:row>630</xdr:row>
      <xdr:rowOff>0</xdr:rowOff>
    </xdr:from>
    <xdr:to>
      <xdr:col>119</xdr:col>
      <xdr:colOff>442585</xdr:colOff>
      <xdr:row>654</xdr:row>
      <xdr:rowOff>151815</xdr:rowOff>
    </xdr:to>
    <xdr:pic>
      <xdr:nvPicPr>
        <xdr:cNvPr id="135" name="Image 134">
          <a:extLst>
            <a:ext uri="{FF2B5EF4-FFF2-40B4-BE49-F238E27FC236}">
              <a16:creationId xmlns:a16="http://schemas.microsoft.com/office/drawing/2014/main" id="{37084F8B-B5F3-4177-ADFA-768953800E89}"/>
            </a:ext>
          </a:extLst>
        </xdr:cNvPr>
        <xdr:cNvPicPr>
          <a:picLocks noChangeAspect="1"/>
        </xdr:cNvPicPr>
      </xdr:nvPicPr>
      <xdr:blipFill>
        <a:blip xmlns:r="http://schemas.openxmlformats.org/officeDocument/2006/relationships" r:embed="rId66"/>
        <a:stretch>
          <a:fillRect/>
        </a:stretch>
      </xdr:blipFill>
      <xdr:spPr>
        <a:xfrm>
          <a:off x="94108984" y="118953359"/>
          <a:ext cx="5790476" cy="4676190"/>
        </a:xfrm>
        <a:prstGeom prst="rect">
          <a:avLst/>
        </a:prstGeom>
      </xdr:spPr>
    </xdr:pic>
    <xdr:clientData/>
  </xdr:twoCellAnchor>
  <xdr:twoCellAnchor>
    <xdr:from>
      <xdr:col>114</xdr:col>
      <xdr:colOff>714375</xdr:colOff>
      <xdr:row>644</xdr:row>
      <xdr:rowOff>158750</xdr:rowOff>
    </xdr:from>
    <xdr:to>
      <xdr:col>119</xdr:col>
      <xdr:colOff>112316</xdr:colOff>
      <xdr:row>648</xdr:row>
      <xdr:rowOff>146903</xdr:rowOff>
    </xdr:to>
    <xdr:sp macro="" textlink="">
      <xdr:nvSpPr>
        <xdr:cNvPr id="136" name="ZoneTexte 135">
          <a:extLst>
            <a:ext uri="{FF2B5EF4-FFF2-40B4-BE49-F238E27FC236}">
              <a16:creationId xmlns:a16="http://schemas.microsoft.com/office/drawing/2014/main" id="{3497F4CA-DF4D-46FB-A4D8-4899A34F49BF}"/>
            </a:ext>
          </a:extLst>
        </xdr:cNvPr>
        <xdr:cNvSpPr txBox="1"/>
      </xdr:nvSpPr>
      <xdr:spPr>
        <a:xfrm>
          <a:off x="96351328" y="121751328"/>
          <a:ext cx="3217863" cy="7422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119</xdr:col>
      <xdr:colOff>0</xdr:colOff>
      <xdr:row>629</xdr:row>
      <xdr:rowOff>0</xdr:rowOff>
    </xdr:from>
    <xdr:to>
      <xdr:col>126</xdr:col>
      <xdr:colOff>471157</xdr:colOff>
      <xdr:row>655</xdr:row>
      <xdr:rowOff>3356</xdr:rowOff>
    </xdr:to>
    <xdr:pic>
      <xdr:nvPicPr>
        <xdr:cNvPr id="137" name="Image 136">
          <a:extLst>
            <a:ext uri="{FF2B5EF4-FFF2-40B4-BE49-F238E27FC236}">
              <a16:creationId xmlns:a16="http://schemas.microsoft.com/office/drawing/2014/main" id="{E1CA04A1-037E-4AEB-8924-E8852B6E3588}"/>
            </a:ext>
          </a:extLst>
        </xdr:cNvPr>
        <xdr:cNvPicPr>
          <a:picLocks noChangeAspect="1"/>
        </xdr:cNvPicPr>
      </xdr:nvPicPr>
      <xdr:blipFill>
        <a:blip xmlns:r="http://schemas.openxmlformats.org/officeDocument/2006/relationships" r:embed="rId67"/>
        <a:stretch>
          <a:fillRect/>
        </a:stretch>
      </xdr:blipFill>
      <xdr:spPr>
        <a:xfrm>
          <a:off x="99456875" y="118764844"/>
          <a:ext cx="5819048" cy="4904762"/>
        </a:xfrm>
        <a:prstGeom prst="rect">
          <a:avLst/>
        </a:prstGeom>
      </xdr:spPr>
    </xdr:pic>
    <xdr:clientData/>
  </xdr:twoCellAnchor>
  <xdr:twoCellAnchor>
    <xdr:from>
      <xdr:col>121</xdr:col>
      <xdr:colOff>585390</xdr:colOff>
      <xdr:row>644</xdr:row>
      <xdr:rowOff>89297</xdr:rowOff>
    </xdr:from>
    <xdr:to>
      <xdr:col>125</xdr:col>
      <xdr:colOff>747316</xdr:colOff>
      <xdr:row>648</xdr:row>
      <xdr:rowOff>77450</xdr:rowOff>
    </xdr:to>
    <xdr:sp macro="" textlink="">
      <xdr:nvSpPr>
        <xdr:cNvPr id="138" name="ZoneTexte 137">
          <a:extLst>
            <a:ext uri="{FF2B5EF4-FFF2-40B4-BE49-F238E27FC236}">
              <a16:creationId xmlns:a16="http://schemas.microsoft.com/office/drawing/2014/main" id="{62133E06-FB9A-44A1-9858-380524EB98BE}"/>
            </a:ext>
          </a:extLst>
        </xdr:cNvPr>
        <xdr:cNvSpPr txBox="1"/>
      </xdr:nvSpPr>
      <xdr:spPr>
        <a:xfrm>
          <a:off x="101570234" y="121681875"/>
          <a:ext cx="3217863" cy="7422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125</xdr:col>
      <xdr:colOff>0</xdr:colOff>
      <xdr:row>628</xdr:row>
      <xdr:rowOff>0</xdr:rowOff>
    </xdr:from>
    <xdr:to>
      <xdr:col>132</xdr:col>
      <xdr:colOff>280680</xdr:colOff>
      <xdr:row>652</xdr:row>
      <xdr:rowOff>151815</xdr:rowOff>
    </xdr:to>
    <xdr:pic>
      <xdr:nvPicPr>
        <xdr:cNvPr id="139" name="Image 138">
          <a:extLst>
            <a:ext uri="{FF2B5EF4-FFF2-40B4-BE49-F238E27FC236}">
              <a16:creationId xmlns:a16="http://schemas.microsoft.com/office/drawing/2014/main" id="{91F01C8D-8149-41AA-A4AF-69E8A397837E}"/>
            </a:ext>
          </a:extLst>
        </xdr:cNvPr>
        <xdr:cNvPicPr>
          <a:picLocks noChangeAspect="1"/>
        </xdr:cNvPicPr>
      </xdr:nvPicPr>
      <xdr:blipFill>
        <a:blip xmlns:r="http://schemas.openxmlformats.org/officeDocument/2006/relationships" r:embed="rId68"/>
        <a:stretch>
          <a:fillRect/>
        </a:stretch>
      </xdr:blipFill>
      <xdr:spPr>
        <a:xfrm>
          <a:off x="104040781" y="118576328"/>
          <a:ext cx="5628571" cy="4676190"/>
        </a:xfrm>
        <a:prstGeom prst="rect">
          <a:avLst/>
        </a:prstGeom>
      </xdr:spPr>
    </xdr:pic>
    <xdr:clientData/>
  </xdr:twoCellAnchor>
  <xdr:twoCellAnchor>
    <xdr:from>
      <xdr:col>129</xdr:col>
      <xdr:colOff>168671</xdr:colOff>
      <xdr:row>644</xdr:row>
      <xdr:rowOff>19844</xdr:rowOff>
    </xdr:from>
    <xdr:to>
      <xdr:col>131</xdr:col>
      <xdr:colOff>149621</xdr:colOff>
      <xdr:row>646</xdr:row>
      <xdr:rowOff>67469</xdr:rowOff>
    </xdr:to>
    <xdr:sp macro="" textlink="">
      <xdr:nvSpPr>
        <xdr:cNvPr id="140" name="ZoneTexte 139">
          <a:extLst>
            <a:ext uri="{FF2B5EF4-FFF2-40B4-BE49-F238E27FC236}">
              <a16:creationId xmlns:a16="http://schemas.microsoft.com/office/drawing/2014/main" id="{CB73B26E-184F-4BA8-A34C-0D42D5A93FD3}"/>
            </a:ext>
          </a:extLst>
        </xdr:cNvPr>
        <xdr:cNvSpPr txBox="1"/>
      </xdr:nvSpPr>
      <xdr:spPr>
        <a:xfrm>
          <a:off x="107265390" y="121612422"/>
          <a:ext cx="1508919"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131</xdr:col>
      <xdr:colOff>0</xdr:colOff>
      <xdr:row>627</xdr:row>
      <xdr:rowOff>0</xdr:rowOff>
    </xdr:from>
    <xdr:to>
      <xdr:col>138</xdr:col>
      <xdr:colOff>509253</xdr:colOff>
      <xdr:row>652</xdr:row>
      <xdr:rowOff>96634</xdr:rowOff>
    </xdr:to>
    <xdr:pic>
      <xdr:nvPicPr>
        <xdr:cNvPr id="141" name="Image 140">
          <a:extLst>
            <a:ext uri="{FF2B5EF4-FFF2-40B4-BE49-F238E27FC236}">
              <a16:creationId xmlns:a16="http://schemas.microsoft.com/office/drawing/2014/main" id="{059690A1-2B42-4013-879E-66242BEA1DFF}"/>
            </a:ext>
          </a:extLst>
        </xdr:cNvPr>
        <xdr:cNvPicPr>
          <a:picLocks noChangeAspect="1"/>
        </xdr:cNvPicPr>
      </xdr:nvPicPr>
      <xdr:blipFill>
        <a:blip xmlns:r="http://schemas.openxmlformats.org/officeDocument/2006/relationships" r:embed="rId69"/>
        <a:stretch>
          <a:fillRect/>
        </a:stretch>
      </xdr:blipFill>
      <xdr:spPr>
        <a:xfrm>
          <a:off x="108624688" y="118387813"/>
          <a:ext cx="5857143" cy="4809524"/>
        </a:xfrm>
        <a:prstGeom prst="rect">
          <a:avLst/>
        </a:prstGeom>
      </xdr:spPr>
    </xdr:pic>
    <xdr:clientData/>
  </xdr:twoCellAnchor>
  <xdr:twoCellAnchor>
    <xdr:from>
      <xdr:col>135</xdr:col>
      <xdr:colOff>119063</xdr:colOff>
      <xdr:row>642</xdr:row>
      <xdr:rowOff>128984</xdr:rowOff>
    </xdr:from>
    <xdr:to>
      <xdr:col>137</xdr:col>
      <xdr:colOff>100013</xdr:colOff>
      <xdr:row>644</xdr:row>
      <xdr:rowOff>176609</xdr:rowOff>
    </xdr:to>
    <xdr:sp macro="" textlink="">
      <xdr:nvSpPr>
        <xdr:cNvPr id="142" name="ZoneTexte 141">
          <a:extLst>
            <a:ext uri="{FF2B5EF4-FFF2-40B4-BE49-F238E27FC236}">
              <a16:creationId xmlns:a16="http://schemas.microsoft.com/office/drawing/2014/main" id="{E4230560-F68D-4DD8-BB8E-D22DE5CA6F19}"/>
            </a:ext>
          </a:extLst>
        </xdr:cNvPr>
        <xdr:cNvSpPr txBox="1"/>
      </xdr:nvSpPr>
      <xdr:spPr>
        <a:xfrm>
          <a:off x="111799688" y="121344531"/>
          <a:ext cx="1508919"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138</xdr:col>
      <xdr:colOff>0</xdr:colOff>
      <xdr:row>626</xdr:row>
      <xdr:rowOff>0</xdr:rowOff>
    </xdr:from>
    <xdr:to>
      <xdr:col>145</xdr:col>
      <xdr:colOff>156871</xdr:colOff>
      <xdr:row>651</xdr:row>
      <xdr:rowOff>20442</xdr:rowOff>
    </xdr:to>
    <xdr:pic>
      <xdr:nvPicPr>
        <xdr:cNvPr id="143" name="Image 142">
          <a:extLst>
            <a:ext uri="{FF2B5EF4-FFF2-40B4-BE49-F238E27FC236}">
              <a16:creationId xmlns:a16="http://schemas.microsoft.com/office/drawing/2014/main" id="{AFF74B89-DA2A-4A0A-970F-B20995F47EB6}"/>
            </a:ext>
          </a:extLst>
        </xdr:cNvPr>
        <xdr:cNvPicPr>
          <a:picLocks noChangeAspect="1"/>
        </xdr:cNvPicPr>
      </xdr:nvPicPr>
      <xdr:blipFill>
        <a:blip xmlns:r="http://schemas.openxmlformats.org/officeDocument/2006/relationships" r:embed="rId70"/>
        <a:stretch>
          <a:fillRect/>
        </a:stretch>
      </xdr:blipFill>
      <xdr:spPr>
        <a:xfrm>
          <a:off x="113972578" y="118199297"/>
          <a:ext cx="5504762" cy="4733333"/>
        </a:xfrm>
        <a:prstGeom prst="rect">
          <a:avLst/>
        </a:prstGeom>
      </xdr:spPr>
    </xdr:pic>
    <xdr:clientData/>
  </xdr:twoCellAnchor>
  <xdr:twoCellAnchor>
    <xdr:from>
      <xdr:col>141</xdr:col>
      <xdr:colOff>99219</xdr:colOff>
      <xdr:row>640</xdr:row>
      <xdr:rowOff>168672</xdr:rowOff>
    </xdr:from>
    <xdr:to>
      <xdr:col>143</xdr:col>
      <xdr:colOff>218281</xdr:colOff>
      <xdr:row>643</xdr:row>
      <xdr:rowOff>59531</xdr:rowOff>
    </xdr:to>
    <xdr:sp macro="" textlink="">
      <xdr:nvSpPr>
        <xdr:cNvPr id="144" name="ZoneTexte 143">
          <a:extLst>
            <a:ext uri="{FF2B5EF4-FFF2-40B4-BE49-F238E27FC236}">
              <a16:creationId xmlns:a16="http://schemas.microsoft.com/office/drawing/2014/main" id="{1FF2BD2D-6023-4E24-9322-EFF938A061E2}"/>
            </a:ext>
          </a:extLst>
        </xdr:cNvPr>
        <xdr:cNvSpPr txBox="1"/>
      </xdr:nvSpPr>
      <xdr:spPr>
        <a:xfrm>
          <a:off x="116363750" y="121007188"/>
          <a:ext cx="1647031" cy="456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IPSEN PHARMA</a:t>
          </a:r>
        </a:p>
      </xdr:txBody>
    </xdr:sp>
    <xdr:clientData/>
  </xdr:twoCellAnchor>
  <xdr:twoCellAnchor editAs="oneCell">
    <xdr:from>
      <xdr:col>144</xdr:col>
      <xdr:colOff>0</xdr:colOff>
      <xdr:row>625</xdr:row>
      <xdr:rowOff>0</xdr:rowOff>
    </xdr:from>
    <xdr:to>
      <xdr:col>151</xdr:col>
      <xdr:colOff>394966</xdr:colOff>
      <xdr:row>650</xdr:row>
      <xdr:rowOff>49014</xdr:rowOff>
    </xdr:to>
    <xdr:pic>
      <xdr:nvPicPr>
        <xdr:cNvPr id="145" name="Image 144">
          <a:extLst>
            <a:ext uri="{FF2B5EF4-FFF2-40B4-BE49-F238E27FC236}">
              <a16:creationId xmlns:a16="http://schemas.microsoft.com/office/drawing/2014/main" id="{61BAB873-9785-4725-8F83-6E9296BD1276}"/>
            </a:ext>
          </a:extLst>
        </xdr:cNvPr>
        <xdr:cNvPicPr>
          <a:picLocks noChangeAspect="1"/>
        </xdr:cNvPicPr>
      </xdr:nvPicPr>
      <xdr:blipFill>
        <a:blip xmlns:r="http://schemas.openxmlformats.org/officeDocument/2006/relationships" r:embed="rId71"/>
        <a:stretch>
          <a:fillRect/>
        </a:stretch>
      </xdr:blipFill>
      <xdr:spPr>
        <a:xfrm>
          <a:off x="118556484" y="118010781"/>
          <a:ext cx="5742857" cy="4761905"/>
        </a:xfrm>
        <a:prstGeom prst="rect">
          <a:avLst/>
        </a:prstGeom>
      </xdr:spPr>
    </xdr:pic>
    <xdr:clientData/>
  </xdr:twoCellAnchor>
  <xdr:twoCellAnchor>
    <xdr:from>
      <xdr:col>148</xdr:col>
      <xdr:colOff>138906</xdr:colOff>
      <xdr:row>643</xdr:row>
      <xdr:rowOff>158750</xdr:rowOff>
    </xdr:from>
    <xdr:to>
      <xdr:col>150</xdr:col>
      <xdr:colOff>257968</xdr:colOff>
      <xdr:row>646</xdr:row>
      <xdr:rowOff>49610</xdr:rowOff>
    </xdr:to>
    <xdr:sp macro="" textlink="">
      <xdr:nvSpPr>
        <xdr:cNvPr id="146" name="ZoneTexte 145">
          <a:extLst>
            <a:ext uri="{FF2B5EF4-FFF2-40B4-BE49-F238E27FC236}">
              <a16:creationId xmlns:a16="http://schemas.microsoft.com/office/drawing/2014/main" id="{73BD5F3E-FBE9-47AC-9968-3C7D45A3607B}"/>
            </a:ext>
          </a:extLst>
        </xdr:cNvPr>
        <xdr:cNvSpPr txBox="1"/>
      </xdr:nvSpPr>
      <xdr:spPr>
        <a:xfrm>
          <a:off x="121751328" y="121562813"/>
          <a:ext cx="1647031" cy="456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IPSEN PHARMA</a:t>
          </a:r>
        </a:p>
      </xdr:txBody>
    </xdr:sp>
    <xdr:clientData/>
  </xdr:twoCellAnchor>
  <xdr:twoCellAnchor editAs="oneCell">
    <xdr:from>
      <xdr:col>151</xdr:col>
      <xdr:colOff>0</xdr:colOff>
      <xdr:row>624</xdr:row>
      <xdr:rowOff>0</xdr:rowOff>
    </xdr:from>
    <xdr:to>
      <xdr:col>158</xdr:col>
      <xdr:colOff>728299</xdr:colOff>
      <xdr:row>649</xdr:row>
      <xdr:rowOff>49015</xdr:rowOff>
    </xdr:to>
    <xdr:pic>
      <xdr:nvPicPr>
        <xdr:cNvPr id="147" name="Image 146">
          <a:extLst>
            <a:ext uri="{FF2B5EF4-FFF2-40B4-BE49-F238E27FC236}">
              <a16:creationId xmlns:a16="http://schemas.microsoft.com/office/drawing/2014/main" id="{80C56202-39DE-4287-9CC9-0E530217D708}"/>
            </a:ext>
          </a:extLst>
        </xdr:cNvPr>
        <xdr:cNvPicPr>
          <a:picLocks noChangeAspect="1"/>
        </xdr:cNvPicPr>
      </xdr:nvPicPr>
      <xdr:blipFill>
        <a:blip xmlns:r="http://schemas.openxmlformats.org/officeDocument/2006/relationships" r:embed="rId72"/>
        <a:stretch>
          <a:fillRect/>
        </a:stretch>
      </xdr:blipFill>
      <xdr:spPr>
        <a:xfrm>
          <a:off x="123904375" y="117822266"/>
          <a:ext cx="6076190" cy="4761905"/>
        </a:xfrm>
        <a:prstGeom prst="rect">
          <a:avLst/>
        </a:prstGeom>
      </xdr:spPr>
    </xdr:pic>
    <xdr:clientData/>
  </xdr:twoCellAnchor>
  <xdr:twoCellAnchor>
    <xdr:from>
      <xdr:col>155</xdr:col>
      <xdr:colOff>277813</xdr:colOff>
      <xdr:row>641</xdr:row>
      <xdr:rowOff>109140</xdr:rowOff>
    </xdr:from>
    <xdr:to>
      <xdr:col>158</xdr:col>
      <xdr:colOff>49213</xdr:colOff>
      <xdr:row>643</xdr:row>
      <xdr:rowOff>175814</xdr:rowOff>
    </xdr:to>
    <xdr:sp macro="" textlink="">
      <xdr:nvSpPr>
        <xdr:cNvPr id="148" name="ZoneTexte 147">
          <a:extLst>
            <a:ext uri="{FF2B5EF4-FFF2-40B4-BE49-F238E27FC236}">
              <a16:creationId xmlns:a16="http://schemas.microsoft.com/office/drawing/2014/main" id="{45E5597F-CE47-4BB3-96E3-905307128305}"/>
            </a:ext>
          </a:extLst>
        </xdr:cNvPr>
        <xdr:cNvSpPr txBox="1"/>
      </xdr:nvSpPr>
      <xdr:spPr>
        <a:xfrm>
          <a:off x="127238126" y="121136171"/>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158</xdr:col>
      <xdr:colOff>0</xdr:colOff>
      <xdr:row>623</xdr:row>
      <xdr:rowOff>0</xdr:rowOff>
    </xdr:from>
    <xdr:to>
      <xdr:col>165</xdr:col>
      <xdr:colOff>375919</xdr:colOff>
      <xdr:row>647</xdr:row>
      <xdr:rowOff>180387</xdr:rowOff>
    </xdr:to>
    <xdr:pic>
      <xdr:nvPicPr>
        <xdr:cNvPr id="149" name="Image 148">
          <a:extLst>
            <a:ext uri="{FF2B5EF4-FFF2-40B4-BE49-F238E27FC236}">
              <a16:creationId xmlns:a16="http://schemas.microsoft.com/office/drawing/2014/main" id="{8E20BCE5-6D6A-45AB-B2B5-DCEA97797E8F}"/>
            </a:ext>
          </a:extLst>
        </xdr:cNvPr>
        <xdr:cNvPicPr>
          <a:picLocks noChangeAspect="1"/>
        </xdr:cNvPicPr>
      </xdr:nvPicPr>
      <xdr:blipFill>
        <a:blip xmlns:r="http://schemas.openxmlformats.org/officeDocument/2006/relationships" r:embed="rId73"/>
        <a:stretch>
          <a:fillRect/>
        </a:stretch>
      </xdr:blipFill>
      <xdr:spPr>
        <a:xfrm>
          <a:off x="129252266" y="117633750"/>
          <a:ext cx="5723809" cy="4704762"/>
        </a:xfrm>
        <a:prstGeom prst="rect">
          <a:avLst/>
        </a:prstGeom>
      </xdr:spPr>
    </xdr:pic>
    <xdr:clientData/>
  </xdr:twoCellAnchor>
  <xdr:twoCellAnchor>
    <xdr:from>
      <xdr:col>161</xdr:col>
      <xdr:colOff>754062</xdr:colOff>
      <xdr:row>638</xdr:row>
      <xdr:rowOff>128984</xdr:rowOff>
    </xdr:from>
    <xdr:to>
      <xdr:col>164</xdr:col>
      <xdr:colOff>525462</xdr:colOff>
      <xdr:row>641</xdr:row>
      <xdr:rowOff>7143</xdr:rowOff>
    </xdr:to>
    <xdr:sp macro="" textlink="">
      <xdr:nvSpPr>
        <xdr:cNvPr id="150" name="ZoneTexte 149">
          <a:extLst>
            <a:ext uri="{FF2B5EF4-FFF2-40B4-BE49-F238E27FC236}">
              <a16:creationId xmlns:a16="http://schemas.microsoft.com/office/drawing/2014/main" id="{52B0F6E0-67D3-4B1C-881B-3F934E320C58}"/>
            </a:ext>
          </a:extLst>
        </xdr:cNvPr>
        <xdr:cNvSpPr txBox="1"/>
      </xdr:nvSpPr>
      <xdr:spPr>
        <a:xfrm>
          <a:off x="132298281" y="120590468"/>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165</xdr:col>
      <xdr:colOff>0</xdr:colOff>
      <xdr:row>622</xdr:row>
      <xdr:rowOff>0</xdr:rowOff>
    </xdr:from>
    <xdr:to>
      <xdr:col>172</xdr:col>
      <xdr:colOff>290204</xdr:colOff>
      <xdr:row>646</xdr:row>
      <xdr:rowOff>151815</xdr:rowOff>
    </xdr:to>
    <xdr:pic>
      <xdr:nvPicPr>
        <xdr:cNvPr id="151" name="Image 150">
          <a:extLst>
            <a:ext uri="{FF2B5EF4-FFF2-40B4-BE49-F238E27FC236}">
              <a16:creationId xmlns:a16="http://schemas.microsoft.com/office/drawing/2014/main" id="{035A90A0-B979-4F20-952C-072EE16562A0}"/>
            </a:ext>
          </a:extLst>
        </xdr:cNvPr>
        <xdr:cNvPicPr>
          <a:picLocks noChangeAspect="1"/>
        </xdr:cNvPicPr>
      </xdr:nvPicPr>
      <xdr:blipFill>
        <a:blip xmlns:r="http://schemas.openxmlformats.org/officeDocument/2006/relationships" r:embed="rId74"/>
        <a:stretch>
          <a:fillRect/>
        </a:stretch>
      </xdr:blipFill>
      <xdr:spPr>
        <a:xfrm>
          <a:off x="134600156" y="117445234"/>
          <a:ext cx="5638095" cy="4676190"/>
        </a:xfrm>
        <a:prstGeom prst="rect">
          <a:avLst/>
        </a:prstGeom>
      </xdr:spPr>
    </xdr:pic>
    <xdr:clientData/>
  </xdr:twoCellAnchor>
  <xdr:twoCellAnchor>
    <xdr:from>
      <xdr:col>169</xdr:col>
      <xdr:colOff>307578</xdr:colOff>
      <xdr:row>638</xdr:row>
      <xdr:rowOff>128985</xdr:rowOff>
    </xdr:from>
    <xdr:to>
      <xdr:col>172</xdr:col>
      <xdr:colOff>466328</xdr:colOff>
      <xdr:row>640</xdr:row>
      <xdr:rowOff>158750</xdr:rowOff>
    </xdr:to>
    <xdr:sp macro="" textlink="">
      <xdr:nvSpPr>
        <xdr:cNvPr id="152" name="ZoneTexte 151">
          <a:extLst>
            <a:ext uri="{FF2B5EF4-FFF2-40B4-BE49-F238E27FC236}">
              <a16:creationId xmlns:a16="http://schemas.microsoft.com/office/drawing/2014/main" id="{004E0E8D-5407-458B-A89F-56A206E3932F}"/>
            </a:ext>
          </a:extLst>
        </xdr:cNvPr>
        <xdr:cNvSpPr txBox="1"/>
      </xdr:nvSpPr>
      <xdr:spPr>
        <a:xfrm>
          <a:off x="137963672" y="120590469"/>
          <a:ext cx="2450703"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LEO PHARMA</a:t>
          </a:r>
        </a:p>
      </xdr:txBody>
    </xdr:sp>
    <xdr:clientData/>
  </xdr:twoCellAnchor>
  <xdr:twoCellAnchor editAs="oneCell">
    <xdr:from>
      <xdr:col>172</xdr:col>
      <xdr:colOff>0</xdr:colOff>
      <xdr:row>620</xdr:row>
      <xdr:rowOff>0</xdr:rowOff>
    </xdr:from>
    <xdr:to>
      <xdr:col>179</xdr:col>
      <xdr:colOff>337823</xdr:colOff>
      <xdr:row>644</xdr:row>
      <xdr:rowOff>142292</xdr:rowOff>
    </xdr:to>
    <xdr:pic>
      <xdr:nvPicPr>
        <xdr:cNvPr id="153" name="Image 152">
          <a:extLst>
            <a:ext uri="{FF2B5EF4-FFF2-40B4-BE49-F238E27FC236}">
              <a16:creationId xmlns:a16="http://schemas.microsoft.com/office/drawing/2014/main" id="{B8B02E2C-2E81-4ED7-BB15-917ED49F9158}"/>
            </a:ext>
          </a:extLst>
        </xdr:cNvPr>
        <xdr:cNvPicPr>
          <a:picLocks noChangeAspect="1"/>
        </xdr:cNvPicPr>
      </xdr:nvPicPr>
      <xdr:blipFill>
        <a:blip xmlns:r="http://schemas.openxmlformats.org/officeDocument/2006/relationships" r:embed="rId75"/>
        <a:stretch>
          <a:fillRect/>
        </a:stretch>
      </xdr:blipFill>
      <xdr:spPr>
        <a:xfrm>
          <a:off x="139948047" y="117068203"/>
          <a:ext cx="5685714" cy="4666667"/>
        </a:xfrm>
        <a:prstGeom prst="rect">
          <a:avLst/>
        </a:prstGeom>
      </xdr:spPr>
    </xdr:pic>
    <xdr:clientData/>
  </xdr:twoCellAnchor>
  <xdr:twoCellAnchor>
    <xdr:from>
      <xdr:col>176</xdr:col>
      <xdr:colOff>248046</xdr:colOff>
      <xdr:row>637</xdr:row>
      <xdr:rowOff>39688</xdr:rowOff>
    </xdr:from>
    <xdr:to>
      <xdr:col>179</xdr:col>
      <xdr:colOff>19445</xdr:colOff>
      <xdr:row>639</xdr:row>
      <xdr:rowOff>106363</xdr:rowOff>
    </xdr:to>
    <xdr:sp macro="" textlink="">
      <xdr:nvSpPr>
        <xdr:cNvPr id="154" name="ZoneTexte 153">
          <a:extLst>
            <a:ext uri="{FF2B5EF4-FFF2-40B4-BE49-F238E27FC236}">
              <a16:creationId xmlns:a16="http://schemas.microsoft.com/office/drawing/2014/main" id="{02A6CD53-1490-4CB1-8DB9-26F9E4893BA2}"/>
            </a:ext>
          </a:extLst>
        </xdr:cNvPr>
        <xdr:cNvSpPr txBox="1"/>
      </xdr:nvSpPr>
      <xdr:spPr>
        <a:xfrm>
          <a:off x="143252030" y="120312657"/>
          <a:ext cx="2063353" cy="44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179</xdr:col>
      <xdr:colOff>0</xdr:colOff>
      <xdr:row>619</xdr:row>
      <xdr:rowOff>0</xdr:rowOff>
    </xdr:from>
    <xdr:to>
      <xdr:col>186</xdr:col>
      <xdr:colOff>394967</xdr:colOff>
      <xdr:row>643</xdr:row>
      <xdr:rowOff>94673</xdr:rowOff>
    </xdr:to>
    <xdr:pic>
      <xdr:nvPicPr>
        <xdr:cNvPr id="155" name="Image 154">
          <a:extLst>
            <a:ext uri="{FF2B5EF4-FFF2-40B4-BE49-F238E27FC236}">
              <a16:creationId xmlns:a16="http://schemas.microsoft.com/office/drawing/2014/main" id="{FA97ABAE-5F18-4B3C-8BCE-2C31E0A37D59}"/>
            </a:ext>
          </a:extLst>
        </xdr:cNvPr>
        <xdr:cNvPicPr>
          <a:picLocks noChangeAspect="1"/>
        </xdr:cNvPicPr>
      </xdr:nvPicPr>
      <xdr:blipFill>
        <a:blip xmlns:r="http://schemas.openxmlformats.org/officeDocument/2006/relationships" r:embed="rId76"/>
        <a:stretch>
          <a:fillRect/>
        </a:stretch>
      </xdr:blipFill>
      <xdr:spPr>
        <a:xfrm>
          <a:off x="145295938" y="116879688"/>
          <a:ext cx="5742857" cy="4619048"/>
        </a:xfrm>
        <a:prstGeom prst="rect">
          <a:avLst/>
        </a:prstGeom>
      </xdr:spPr>
    </xdr:pic>
    <xdr:clientData/>
  </xdr:twoCellAnchor>
  <xdr:twoCellAnchor>
    <xdr:from>
      <xdr:col>182</xdr:col>
      <xdr:colOff>575468</xdr:colOff>
      <xdr:row>635</xdr:row>
      <xdr:rowOff>99218</xdr:rowOff>
    </xdr:from>
    <xdr:to>
      <xdr:col>184</xdr:col>
      <xdr:colOff>556419</xdr:colOff>
      <xdr:row>637</xdr:row>
      <xdr:rowOff>146843</xdr:rowOff>
    </xdr:to>
    <xdr:sp macro="" textlink="">
      <xdr:nvSpPr>
        <xdr:cNvPr id="156" name="ZoneTexte 155">
          <a:extLst>
            <a:ext uri="{FF2B5EF4-FFF2-40B4-BE49-F238E27FC236}">
              <a16:creationId xmlns:a16="http://schemas.microsoft.com/office/drawing/2014/main" id="{A567ED65-8E32-43F5-A7D4-63F33F4D70D6}"/>
            </a:ext>
          </a:extLst>
        </xdr:cNvPr>
        <xdr:cNvSpPr txBox="1"/>
      </xdr:nvSpPr>
      <xdr:spPr>
        <a:xfrm>
          <a:off x="148163359" y="119995156"/>
          <a:ext cx="1508919"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8</xdr:col>
      <xdr:colOff>0</xdr:colOff>
      <xdr:row>616</xdr:row>
      <xdr:rowOff>0</xdr:rowOff>
    </xdr:from>
    <xdr:to>
      <xdr:col>16</xdr:col>
      <xdr:colOff>240506</xdr:colOff>
      <xdr:row>641</xdr:row>
      <xdr:rowOff>87110</xdr:rowOff>
    </xdr:to>
    <xdr:pic>
      <xdr:nvPicPr>
        <xdr:cNvPr id="157" name="Image 156">
          <a:extLst>
            <a:ext uri="{FF2B5EF4-FFF2-40B4-BE49-F238E27FC236}">
              <a16:creationId xmlns:a16="http://schemas.microsoft.com/office/drawing/2014/main" id="{74AE26D7-275C-4967-928B-BF1ECD64B51C}"/>
            </a:ext>
          </a:extLst>
        </xdr:cNvPr>
        <xdr:cNvPicPr>
          <a:picLocks noChangeAspect="1"/>
        </xdr:cNvPicPr>
      </xdr:nvPicPr>
      <xdr:blipFill>
        <a:blip xmlns:r="http://schemas.openxmlformats.org/officeDocument/2006/relationships" r:embed="rId77"/>
        <a:stretch>
          <a:fillRect/>
        </a:stretch>
      </xdr:blipFill>
      <xdr:spPr>
        <a:xfrm>
          <a:off x="14654609" y="116314141"/>
          <a:ext cx="6352381" cy="4800000"/>
        </a:xfrm>
        <a:prstGeom prst="rect">
          <a:avLst/>
        </a:prstGeom>
      </xdr:spPr>
    </xdr:pic>
    <xdr:clientData/>
  </xdr:twoCellAnchor>
  <xdr:twoCellAnchor editAs="oneCell">
    <xdr:from>
      <xdr:col>15</xdr:col>
      <xdr:colOff>0</xdr:colOff>
      <xdr:row>615</xdr:row>
      <xdr:rowOff>0</xdr:rowOff>
    </xdr:from>
    <xdr:to>
      <xdr:col>23</xdr:col>
      <xdr:colOff>335744</xdr:colOff>
      <xdr:row>641</xdr:row>
      <xdr:rowOff>22403</xdr:rowOff>
    </xdr:to>
    <xdr:pic>
      <xdr:nvPicPr>
        <xdr:cNvPr id="159" name="Image 158">
          <a:extLst>
            <a:ext uri="{FF2B5EF4-FFF2-40B4-BE49-F238E27FC236}">
              <a16:creationId xmlns:a16="http://schemas.microsoft.com/office/drawing/2014/main" id="{B8CE3914-6A2B-40E8-8892-2CA6FA621D49}"/>
            </a:ext>
          </a:extLst>
        </xdr:cNvPr>
        <xdr:cNvPicPr>
          <a:picLocks noChangeAspect="1"/>
        </xdr:cNvPicPr>
      </xdr:nvPicPr>
      <xdr:blipFill>
        <a:blip xmlns:r="http://schemas.openxmlformats.org/officeDocument/2006/relationships" r:embed="rId78"/>
        <a:stretch>
          <a:fillRect/>
        </a:stretch>
      </xdr:blipFill>
      <xdr:spPr>
        <a:xfrm>
          <a:off x="20002500" y="116125625"/>
          <a:ext cx="6447619" cy="4923809"/>
        </a:xfrm>
        <a:prstGeom prst="rect">
          <a:avLst/>
        </a:prstGeom>
      </xdr:spPr>
    </xdr:pic>
    <xdr:clientData/>
  </xdr:twoCellAnchor>
  <xdr:twoCellAnchor>
    <xdr:from>
      <xdr:col>12</xdr:col>
      <xdr:colOff>327422</xdr:colOff>
      <xdr:row>633</xdr:row>
      <xdr:rowOff>79376</xdr:rowOff>
    </xdr:from>
    <xdr:to>
      <xdr:col>14</xdr:col>
      <xdr:colOff>308371</xdr:colOff>
      <xdr:row>635</xdr:row>
      <xdr:rowOff>127001</xdr:rowOff>
    </xdr:to>
    <xdr:sp macro="" textlink="">
      <xdr:nvSpPr>
        <xdr:cNvPr id="160" name="ZoneTexte 159">
          <a:extLst>
            <a:ext uri="{FF2B5EF4-FFF2-40B4-BE49-F238E27FC236}">
              <a16:creationId xmlns:a16="http://schemas.microsoft.com/office/drawing/2014/main" id="{07959D5F-1E7D-4EB9-A8FA-3732B1F1254D}"/>
            </a:ext>
          </a:extLst>
        </xdr:cNvPr>
        <xdr:cNvSpPr txBox="1"/>
      </xdr:nvSpPr>
      <xdr:spPr>
        <a:xfrm>
          <a:off x="18037969" y="119598282"/>
          <a:ext cx="1508918" cy="424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xdr:from>
      <xdr:col>18</xdr:col>
      <xdr:colOff>654845</xdr:colOff>
      <xdr:row>633</xdr:row>
      <xdr:rowOff>158750</xdr:rowOff>
    </xdr:from>
    <xdr:to>
      <xdr:col>20</xdr:col>
      <xdr:colOff>635794</xdr:colOff>
      <xdr:row>636</xdr:row>
      <xdr:rowOff>17860</xdr:rowOff>
    </xdr:to>
    <xdr:sp macro="" textlink="">
      <xdr:nvSpPr>
        <xdr:cNvPr id="161" name="ZoneTexte 160">
          <a:extLst>
            <a:ext uri="{FF2B5EF4-FFF2-40B4-BE49-F238E27FC236}">
              <a16:creationId xmlns:a16="http://schemas.microsoft.com/office/drawing/2014/main" id="{75E14ACE-059B-4627-BA11-3A1CED010560}"/>
            </a:ext>
          </a:extLst>
        </xdr:cNvPr>
        <xdr:cNvSpPr txBox="1"/>
      </xdr:nvSpPr>
      <xdr:spPr>
        <a:xfrm>
          <a:off x="22949298" y="119677656"/>
          <a:ext cx="1508918" cy="424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22</xdr:col>
      <xdr:colOff>0</xdr:colOff>
      <xdr:row>614</xdr:row>
      <xdr:rowOff>0</xdr:rowOff>
    </xdr:from>
    <xdr:to>
      <xdr:col>29</xdr:col>
      <xdr:colOff>452110</xdr:colOff>
      <xdr:row>640</xdr:row>
      <xdr:rowOff>31926</xdr:rowOff>
    </xdr:to>
    <xdr:pic>
      <xdr:nvPicPr>
        <xdr:cNvPr id="162" name="Image 161">
          <a:extLst>
            <a:ext uri="{FF2B5EF4-FFF2-40B4-BE49-F238E27FC236}">
              <a16:creationId xmlns:a16="http://schemas.microsoft.com/office/drawing/2014/main" id="{A3424E88-CC72-442F-805C-DF872A19EEAF}"/>
            </a:ext>
          </a:extLst>
        </xdr:cNvPr>
        <xdr:cNvPicPr>
          <a:picLocks noChangeAspect="1"/>
        </xdr:cNvPicPr>
      </xdr:nvPicPr>
      <xdr:blipFill>
        <a:blip xmlns:r="http://schemas.openxmlformats.org/officeDocument/2006/relationships" r:embed="rId79"/>
        <a:stretch>
          <a:fillRect/>
        </a:stretch>
      </xdr:blipFill>
      <xdr:spPr>
        <a:xfrm>
          <a:off x="25350391" y="115937109"/>
          <a:ext cx="5800000" cy="4933333"/>
        </a:xfrm>
        <a:prstGeom prst="rect">
          <a:avLst/>
        </a:prstGeom>
      </xdr:spPr>
    </xdr:pic>
    <xdr:clientData/>
  </xdr:twoCellAnchor>
  <xdr:twoCellAnchor>
    <xdr:from>
      <xdr:col>24</xdr:col>
      <xdr:colOff>218281</xdr:colOff>
      <xdr:row>632</xdr:row>
      <xdr:rowOff>148828</xdr:rowOff>
    </xdr:from>
    <xdr:to>
      <xdr:col>27</xdr:col>
      <xdr:colOff>377030</xdr:colOff>
      <xdr:row>634</xdr:row>
      <xdr:rowOff>178594</xdr:rowOff>
    </xdr:to>
    <xdr:sp macro="" textlink="">
      <xdr:nvSpPr>
        <xdr:cNvPr id="163" name="ZoneTexte 162">
          <a:extLst>
            <a:ext uri="{FF2B5EF4-FFF2-40B4-BE49-F238E27FC236}">
              <a16:creationId xmlns:a16="http://schemas.microsoft.com/office/drawing/2014/main" id="{F590523F-8971-4B36-9B65-A3E0858F98F1}"/>
            </a:ext>
          </a:extLst>
        </xdr:cNvPr>
        <xdr:cNvSpPr txBox="1"/>
      </xdr:nvSpPr>
      <xdr:spPr>
        <a:xfrm>
          <a:off x="27096640" y="119479219"/>
          <a:ext cx="2450703"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LEO PHARMA</a:t>
          </a:r>
        </a:p>
      </xdr:txBody>
    </xdr:sp>
    <xdr:clientData/>
  </xdr:twoCellAnchor>
  <xdr:twoCellAnchor editAs="oneCell">
    <xdr:from>
      <xdr:col>29</xdr:col>
      <xdr:colOff>0</xdr:colOff>
      <xdr:row>613</xdr:row>
      <xdr:rowOff>0</xdr:rowOff>
    </xdr:from>
    <xdr:to>
      <xdr:col>36</xdr:col>
      <xdr:colOff>414014</xdr:colOff>
      <xdr:row>638</xdr:row>
      <xdr:rowOff>49015</xdr:rowOff>
    </xdr:to>
    <xdr:pic>
      <xdr:nvPicPr>
        <xdr:cNvPr id="164" name="Image 163">
          <a:extLst>
            <a:ext uri="{FF2B5EF4-FFF2-40B4-BE49-F238E27FC236}">
              <a16:creationId xmlns:a16="http://schemas.microsoft.com/office/drawing/2014/main" id="{7875CBF1-A11C-4944-8F0A-DAE712F5E1C9}"/>
            </a:ext>
          </a:extLst>
        </xdr:cNvPr>
        <xdr:cNvPicPr>
          <a:picLocks noChangeAspect="1"/>
        </xdr:cNvPicPr>
      </xdr:nvPicPr>
      <xdr:blipFill>
        <a:blip xmlns:r="http://schemas.openxmlformats.org/officeDocument/2006/relationships" r:embed="rId80"/>
        <a:stretch>
          <a:fillRect/>
        </a:stretch>
      </xdr:blipFill>
      <xdr:spPr>
        <a:xfrm>
          <a:off x="30698281" y="115748594"/>
          <a:ext cx="5761905" cy="4761905"/>
        </a:xfrm>
        <a:prstGeom prst="rect">
          <a:avLst/>
        </a:prstGeom>
      </xdr:spPr>
    </xdr:pic>
    <xdr:clientData/>
  </xdr:twoCellAnchor>
  <xdr:twoCellAnchor editAs="oneCell">
    <xdr:from>
      <xdr:col>35</xdr:col>
      <xdr:colOff>0</xdr:colOff>
      <xdr:row>612</xdr:row>
      <xdr:rowOff>0</xdr:rowOff>
    </xdr:from>
    <xdr:to>
      <xdr:col>42</xdr:col>
      <xdr:colOff>414015</xdr:colOff>
      <xdr:row>637</xdr:row>
      <xdr:rowOff>49014</xdr:rowOff>
    </xdr:to>
    <xdr:pic>
      <xdr:nvPicPr>
        <xdr:cNvPr id="165" name="Image 164">
          <a:extLst>
            <a:ext uri="{FF2B5EF4-FFF2-40B4-BE49-F238E27FC236}">
              <a16:creationId xmlns:a16="http://schemas.microsoft.com/office/drawing/2014/main" id="{EF687D8B-FF98-4B48-BCD9-2F7A0515B687}"/>
            </a:ext>
          </a:extLst>
        </xdr:cNvPr>
        <xdr:cNvPicPr>
          <a:picLocks noChangeAspect="1"/>
        </xdr:cNvPicPr>
      </xdr:nvPicPr>
      <xdr:blipFill>
        <a:blip xmlns:r="http://schemas.openxmlformats.org/officeDocument/2006/relationships" r:embed="rId80"/>
        <a:stretch>
          <a:fillRect/>
        </a:stretch>
      </xdr:blipFill>
      <xdr:spPr>
        <a:xfrm>
          <a:off x="35282188" y="115560078"/>
          <a:ext cx="5761905" cy="4761905"/>
        </a:xfrm>
        <a:prstGeom prst="rect">
          <a:avLst/>
        </a:prstGeom>
      </xdr:spPr>
    </xdr:pic>
    <xdr:clientData/>
  </xdr:twoCellAnchor>
  <xdr:twoCellAnchor>
    <xdr:from>
      <xdr:col>32</xdr:col>
      <xdr:colOff>198437</xdr:colOff>
      <xdr:row>628</xdr:row>
      <xdr:rowOff>69454</xdr:rowOff>
    </xdr:from>
    <xdr:to>
      <xdr:col>35</xdr:col>
      <xdr:colOff>357186</xdr:colOff>
      <xdr:row>630</xdr:row>
      <xdr:rowOff>99220</xdr:rowOff>
    </xdr:to>
    <xdr:sp macro="" textlink="">
      <xdr:nvSpPr>
        <xdr:cNvPr id="167" name="ZoneTexte 166">
          <a:extLst>
            <a:ext uri="{FF2B5EF4-FFF2-40B4-BE49-F238E27FC236}">
              <a16:creationId xmlns:a16="http://schemas.microsoft.com/office/drawing/2014/main" id="{5B106736-434D-4D85-AF8E-797E078B3A5F}"/>
            </a:ext>
          </a:extLst>
        </xdr:cNvPr>
        <xdr:cNvSpPr txBox="1"/>
      </xdr:nvSpPr>
      <xdr:spPr>
        <a:xfrm>
          <a:off x="33188671" y="118645782"/>
          <a:ext cx="2450703"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LEO PHARMA</a:t>
          </a:r>
        </a:p>
      </xdr:txBody>
    </xdr:sp>
    <xdr:clientData/>
  </xdr:twoCellAnchor>
  <xdr:twoCellAnchor>
    <xdr:from>
      <xdr:col>38</xdr:col>
      <xdr:colOff>565546</xdr:colOff>
      <xdr:row>628</xdr:row>
      <xdr:rowOff>109141</xdr:rowOff>
    </xdr:from>
    <xdr:to>
      <xdr:col>41</xdr:col>
      <xdr:colOff>724296</xdr:colOff>
      <xdr:row>630</xdr:row>
      <xdr:rowOff>138907</xdr:rowOff>
    </xdr:to>
    <xdr:sp macro="" textlink="">
      <xdr:nvSpPr>
        <xdr:cNvPr id="168" name="ZoneTexte 167">
          <a:extLst>
            <a:ext uri="{FF2B5EF4-FFF2-40B4-BE49-F238E27FC236}">
              <a16:creationId xmlns:a16="http://schemas.microsoft.com/office/drawing/2014/main" id="{475D8F3B-D1CE-4F72-A477-66CA6937673E}"/>
            </a:ext>
          </a:extLst>
        </xdr:cNvPr>
        <xdr:cNvSpPr txBox="1"/>
      </xdr:nvSpPr>
      <xdr:spPr>
        <a:xfrm>
          <a:off x="38139687" y="118685469"/>
          <a:ext cx="2450703"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LEO PHARMA</a:t>
          </a:r>
        </a:p>
      </xdr:txBody>
    </xdr:sp>
    <xdr:clientData/>
  </xdr:twoCellAnchor>
  <xdr:twoCellAnchor>
    <xdr:from>
      <xdr:col>46</xdr:col>
      <xdr:colOff>79374</xdr:colOff>
      <xdr:row>620</xdr:row>
      <xdr:rowOff>0</xdr:rowOff>
    </xdr:from>
    <xdr:to>
      <xdr:col>49</xdr:col>
      <xdr:colOff>238124</xdr:colOff>
      <xdr:row>622</xdr:row>
      <xdr:rowOff>29766</xdr:rowOff>
    </xdr:to>
    <xdr:sp macro="" textlink="">
      <xdr:nvSpPr>
        <xdr:cNvPr id="169" name="ZoneTexte 168">
          <a:extLst>
            <a:ext uri="{FF2B5EF4-FFF2-40B4-BE49-F238E27FC236}">
              <a16:creationId xmlns:a16="http://schemas.microsoft.com/office/drawing/2014/main" id="{1D73D7FA-113F-48C1-A150-2CEEE5D1972E}"/>
            </a:ext>
          </a:extLst>
        </xdr:cNvPr>
        <xdr:cNvSpPr txBox="1"/>
      </xdr:nvSpPr>
      <xdr:spPr>
        <a:xfrm>
          <a:off x="43765390" y="117068203"/>
          <a:ext cx="2450703" cy="4067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LEO PHARMA</a:t>
          </a:r>
        </a:p>
      </xdr:txBody>
    </xdr:sp>
    <xdr:clientData/>
  </xdr:twoCellAnchor>
  <xdr:twoCellAnchor editAs="oneCell">
    <xdr:from>
      <xdr:col>49</xdr:col>
      <xdr:colOff>0</xdr:colOff>
      <xdr:row>609</xdr:row>
      <xdr:rowOff>0</xdr:rowOff>
    </xdr:from>
    <xdr:to>
      <xdr:col>56</xdr:col>
      <xdr:colOff>252110</xdr:colOff>
      <xdr:row>633</xdr:row>
      <xdr:rowOff>142292</xdr:rowOff>
    </xdr:to>
    <xdr:pic>
      <xdr:nvPicPr>
        <xdr:cNvPr id="170" name="Image 169">
          <a:extLst>
            <a:ext uri="{FF2B5EF4-FFF2-40B4-BE49-F238E27FC236}">
              <a16:creationId xmlns:a16="http://schemas.microsoft.com/office/drawing/2014/main" id="{2A15E791-A542-4CEA-99EE-D2A8C1916D0B}"/>
            </a:ext>
          </a:extLst>
        </xdr:cNvPr>
        <xdr:cNvPicPr>
          <a:picLocks noChangeAspect="1"/>
        </xdr:cNvPicPr>
      </xdr:nvPicPr>
      <xdr:blipFill>
        <a:blip xmlns:r="http://schemas.openxmlformats.org/officeDocument/2006/relationships" r:embed="rId81"/>
        <a:stretch>
          <a:fillRect/>
        </a:stretch>
      </xdr:blipFill>
      <xdr:spPr>
        <a:xfrm>
          <a:off x="45977969" y="114994531"/>
          <a:ext cx="5600000" cy="4666667"/>
        </a:xfrm>
        <a:prstGeom prst="rect">
          <a:avLst/>
        </a:prstGeom>
      </xdr:spPr>
    </xdr:pic>
    <xdr:clientData/>
  </xdr:twoCellAnchor>
  <xdr:twoCellAnchor editAs="oneCell">
    <xdr:from>
      <xdr:col>56</xdr:col>
      <xdr:colOff>0</xdr:colOff>
      <xdr:row>608</xdr:row>
      <xdr:rowOff>0</xdr:rowOff>
    </xdr:from>
    <xdr:to>
      <xdr:col>63</xdr:col>
      <xdr:colOff>423538</xdr:colOff>
      <xdr:row>632</xdr:row>
      <xdr:rowOff>75625</xdr:rowOff>
    </xdr:to>
    <xdr:pic>
      <xdr:nvPicPr>
        <xdr:cNvPr id="171" name="Image 170">
          <a:extLst>
            <a:ext uri="{FF2B5EF4-FFF2-40B4-BE49-F238E27FC236}">
              <a16:creationId xmlns:a16="http://schemas.microsoft.com/office/drawing/2014/main" id="{E6C043EE-F09D-4775-B1B3-C6ABBC8FBCFB}"/>
            </a:ext>
          </a:extLst>
        </xdr:cNvPr>
        <xdr:cNvPicPr>
          <a:picLocks noChangeAspect="1"/>
        </xdr:cNvPicPr>
      </xdr:nvPicPr>
      <xdr:blipFill>
        <a:blip xmlns:r="http://schemas.openxmlformats.org/officeDocument/2006/relationships" r:embed="rId82"/>
        <a:stretch>
          <a:fillRect/>
        </a:stretch>
      </xdr:blipFill>
      <xdr:spPr>
        <a:xfrm>
          <a:off x="51325859" y="114806016"/>
          <a:ext cx="5771429" cy="4600000"/>
        </a:xfrm>
        <a:prstGeom prst="rect">
          <a:avLst/>
        </a:prstGeom>
      </xdr:spPr>
    </xdr:pic>
    <xdr:clientData/>
  </xdr:twoCellAnchor>
  <xdr:twoCellAnchor>
    <xdr:from>
      <xdr:col>52</xdr:col>
      <xdr:colOff>595312</xdr:colOff>
      <xdr:row>625</xdr:row>
      <xdr:rowOff>158751</xdr:rowOff>
    </xdr:from>
    <xdr:to>
      <xdr:col>54</xdr:col>
      <xdr:colOff>576261</xdr:colOff>
      <xdr:row>628</xdr:row>
      <xdr:rowOff>17861</xdr:rowOff>
    </xdr:to>
    <xdr:sp macro="" textlink="">
      <xdr:nvSpPr>
        <xdr:cNvPr id="172" name="ZoneTexte 171">
          <a:extLst>
            <a:ext uri="{FF2B5EF4-FFF2-40B4-BE49-F238E27FC236}">
              <a16:creationId xmlns:a16="http://schemas.microsoft.com/office/drawing/2014/main" id="{018CB19D-A84B-422E-B4C8-7887D4989599}"/>
            </a:ext>
          </a:extLst>
        </xdr:cNvPr>
        <xdr:cNvSpPr txBox="1"/>
      </xdr:nvSpPr>
      <xdr:spPr>
        <a:xfrm>
          <a:off x="48865234" y="118169532"/>
          <a:ext cx="1508918" cy="424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xdr:from>
      <xdr:col>58</xdr:col>
      <xdr:colOff>595313</xdr:colOff>
      <xdr:row>624</xdr:row>
      <xdr:rowOff>49609</xdr:rowOff>
    </xdr:from>
    <xdr:to>
      <xdr:col>61</xdr:col>
      <xdr:colOff>642938</xdr:colOff>
      <xdr:row>627</xdr:row>
      <xdr:rowOff>40084</xdr:rowOff>
    </xdr:to>
    <xdr:sp macro="" textlink="">
      <xdr:nvSpPr>
        <xdr:cNvPr id="173" name="ZoneTexte 172">
          <a:extLst>
            <a:ext uri="{FF2B5EF4-FFF2-40B4-BE49-F238E27FC236}">
              <a16:creationId xmlns:a16="http://schemas.microsoft.com/office/drawing/2014/main" id="{BD534227-10E4-4AB9-8466-057192694C76}"/>
            </a:ext>
          </a:extLst>
        </xdr:cNvPr>
        <xdr:cNvSpPr txBox="1"/>
      </xdr:nvSpPr>
      <xdr:spPr>
        <a:xfrm>
          <a:off x="53449141" y="117871875"/>
          <a:ext cx="2339578" cy="556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Kreussler pharma</a:t>
          </a:r>
        </a:p>
      </xdr:txBody>
    </xdr:sp>
    <xdr:clientData/>
  </xdr:twoCellAnchor>
  <xdr:twoCellAnchor editAs="oneCell">
    <xdr:from>
      <xdr:col>61</xdr:col>
      <xdr:colOff>0</xdr:colOff>
      <xdr:row>607</xdr:row>
      <xdr:rowOff>0</xdr:rowOff>
    </xdr:from>
    <xdr:to>
      <xdr:col>68</xdr:col>
      <xdr:colOff>518776</xdr:colOff>
      <xdr:row>632</xdr:row>
      <xdr:rowOff>153776</xdr:rowOff>
    </xdr:to>
    <xdr:pic>
      <xdr:nvPicPr>
        <xdr:cNvPr id="174" name="Image 173">
          <a:extLst>
            <a:ext uri="{FF2B5EF4-FFF2-40B4-BE49-F238E27FC236}">
              <a16:creationId xmlns:a16="http://schemas.microsoft.com/office/drawing/2014/main" id="{2D4CA3D4-B627-45DE-AA27-E0BC6739982F}"/>
            </a:ext>
          </a:extLst>
        </xdr:cNvPr>
        <xdr:cNvPicPr>
          <a:picLocks noChangeAspect="1"/>
        </xdr:cNvPicPr>
      </xdr:nvPicPr>
      <xdr:blipFill>
        <a:blip xmlns:r="http://schemas.openxmlformats.org/officeDocument/2006/relationships" r:embed="rId83"/>
        <a:stretch>
          <a:fillRect/>
        </a:stretch>
      </xdr:blipFill>
      <xdr:spPr>
        <a:xfrm>
          <a:off x="55145781" y="114617500"/>
          <a:ext cx="5866667" cy="4866667"/>
        </a:xfrm>
        <a:prstGeom prst="rect">
          <a:avLst/>
        </a:prstGeom>
      </xdr:spPr>
    </xdr:pic>
    <xdr:clientData/>
  </xdr:twoCellAnchor>
  <xdr:twoCellAnchor>
    <xdr:from>
      <xdr:col>63</xdr:col>
      <xdr:colOff>555625</xdr:colOff>
      <xdr:row>622</xdr:row>
      <xdr:rowOff>158750</xdr:rowOff>
    </xdr:from>
    <xdr:to>
      <xdr:col>67</xdr:col>
      <xdr:colOff>717549</xdr:colOff>
      <xdr:row>626</xdr:row>
      <xdr:rowOff>139699</xdr:rowOff>
    </xdr:to>
    <xdr:sp macro="" textlink="">
      <xdr:nvSpPr>
        <xdr:cNvPr id="175" name="ZoneTexte 174">
          <a:extLst>
            <a:ext uri="{FF2B5EF4-FFF2-40B4-BE49-F238E27FC236}">
              <a16:creationId xmlns:a16="http://schemas.microsoft.com/office/drawing/2014/main" id="{503061C5-AF80-4CD6-AB6E-25A3B2E69E1C}"/>
            </a:ext>
          </a:extLst>
        </xdr:cNvPr>
        <xdr:cNvSpPr txBox="1"/>
      </xdr:nvSpPr>
      <xdr:spPr>
        <a:xfrm>
          <a:off x="57229375" y="117603984"/>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68</xdr:col>
      <xdr:colOff>0</xdr:colOff>
      <xdr:row>606</xdr:row>
      <xdr:rowOff>0</xdr:rowOff>
    </xdr:from>
    <xdr:to>
      <xdr:col>76</xdr:col>
      <xdr:colOff>11934</xdr:colOff>
      <xdr:row>630</xdr:row>
      <xdr:rowOff>180387</xdr:rowOff>
    </xdr:to>
    <xdr:pic>
      <xdr:nvPicPr>
        <xdr:cNvPr id="176" name="Image 175">
          <a:extLst>
            <a:ext uri="{FF2B5EF4-FFF2-40B4-BE49-F238E27FC236}">
              <a16:creationId xmlns:a16="http://schemas.microsoft.com/office/drawing/2014/main" id="{840CCC20-CD38-41F2-9A99-342B7C0B2DBC}"/>
            </a:ext>
          </a:extLst>
        </xdr:cNvPr>
        <xdr:cNvPicPr>
          <a:picLocks noChangeAspect="1"/>
        </xdr:cNvPicPr>
      </xdr:nvPicPr>
      <xdr:blipFill>
        <a:blip xmlns:r="http://schemas.openxmlformats.org/officeDocument/2006/relationships" r:embed="rId84"/>
        <a:stretch>
          <a:fillRect/>
        </a:stretch>
      </xdr:blipFill>
      <xdr:spPr>
        <a:xfrm>
          <a:off x="60493672" y="114428984"/>
          <a:ext cx="6123809" cy="4704762"/>
        </a:xfrm>
        <a:prstGeom prst="rect">
          <a:avLst/>
        </a:prstGeom>
      </xdr:spPr>
    </xdr:pic>
    <xdr:clientData/>
  </xdr:twoCellAnchor>
  <xdr:twoCellAnchor editAs="oneCell">
    <xdr:from>
      <xdr:col>75</xdr:col>
      <xdr:colOff>0</xdr:colOff>
      <xdr:row>604</xdr:row>
      <xdr:rowOff>0</xdr:rowOff>
    </xdr:from>
    <xdr:to>
      <xdr:col>83</xdr:col>
      <xdr:colOff>364315</xdr:colOff>
      <xdr:row>628</xdr:row>
      <xdr:rowOff>170863</xdr:rowOff>
    </xdr:to>
    <xdr:pic>
      <xdr:nvPicPr>
        <xdr:cNvPr id="177" name="Image 176">
          <a:extLst>
            <a:ext uri="{FF2B5EF4-FFF2-40B4-BE49-F238E27FC236}">
              <a16:creationId xmlns:a16="http://schemas.microsoft.com/office/drawing/2014/main" id="{D45FC6E6-E6DC-497E-8A43-945F80F5DE64}"/>
            </a:ext>
          </a:extLst>
        </xdr:cNvPr>
        <xdr:cNvPicPr>
          <a:picLocks noChangeAspect="1"/>
        </xdr:cNvPicPr>
      </xdr:nvPicPr>
      <xdr:blipFill>
        <a:blip xmlns:r="http://schemas.openxmlformats.org/officeDocument/2006/relationships" r:embed="rId85"/>
        <a:stretch>
          <a:fillRect/>
        </a:stretch>
      </xdr:blipFill>
      <xdr:spPr>
        <a:xfrm>
          <a:off x="65841563" y="114051953"/>
          <a:ext cx="6476190" cy="4695238"/>
        </a:xfrm>
        <a:prstGeom prst="rect">
          <a:avLst/>
        </a:prstGeom>
      </xdr:spPr>
    </xdr:pic>
    <xdr:clientData/>
  </xdr:twoCellAnchor>
  <xdr:twoCellAnchor editAs="oneCell">
    <xdr:from>
      <xdr:col>82</xdr:col>
      <xdr:colOff>0</xdr:colOff>
      <xdr:row>602</xdr:row>
      <xdr:rowOff>0</xdr:rowOff>
    </xdr:from>
    <xdr:to>
      <xdr:col>89</xdr:col>
      <xdr:colOff>471157</xdr:colOff>
      <xdr:row>627</xdr:row>
      <xdr:rowOff>87109</xdr:rowOff>
    </xdr:to>
    <xdr:pic>
      <xdr:nvPicPr>
        <xdr:cNvPr id="178" name="Image 177">
          <a:extLst>
            <a:ext uri="{FF2B5EF4-FFF2-40B4-BE49-F238E27FC236}">
              <a16:creationId xmlns:a16="http://schemas.microsoft.com/office/drawing/2014/main" id="{FF8BDC97-2015-4EBD-AEDA-9BA517F1C152}"/>
            </a:ext>
          </a:extLst>
        </xdr:cNvPr>
        <xdr:cNvPicPr>
          <a:picLocks noChangeAspect="1"/>
        </xdr:cNvPicPr>
      </xdr:nvPicPr>
      <xdr:blipFill>
        <a:blip xmlns:r="http://schemas.openxmlformats.org/officeDocument/2006/relationships" r:embed="rId86"/>
        <a:stretch>
          <a:fillRect/>
        </a:stretch>
      </xdr:blipFill>
      <xdr:spPr>
        <a:xfrm>
          <a:off x="71189453" y="113674922"/>
          <a:ext cx="5819048" cy="4800000"/>
        </a:xfrm>
        <a:prstGeom prst="rect">
          <a:avLst/>
        </a:prstGeom>
      </xdr:spPr>
    </xdr:pic>
    <xdr:clientData/>
  </xdr:twoCellAnchor>
  <xdr:twoCellAnchor>
    <xdr:from>
      <xdr:col>84</xdr:col>
      <xdr:colOff>277812</xdr:colOff>
      <xdr:row>616</xdr:row>
      <xdr:rowOff>138906</xdr:rowOff>
    </xdr:from>
    <xdr:to>
      <xdr:col>89</xdr:col>
      <xdr:colOff>168672</xdr:colOff>
      <xdr:row>620</xdr:row>
      <xdr:rowOff>9922</xdr:rowOff>
    </xdr:to>
    <xdr:sp macro="" textlink="">
      <xdr:nvSpPr>
        <xdr:cNvPr id="179" name="ZoneTexte 178">
          <a:extLst>
            <a:ext uri="{FF2B5EF4-FFF2-40B4-BE49-F238E27FC236}">
              <a16:creationId xmlns:a16="http://schemas.microsoft.com/office/drawing/2014/main" id="{5120779E-1BA7-4632-A433-12D167C33C1D}"/>
            </a:ext>
          </a:extLst>
        </xdr:cNvPr>
        <xdr:cNvSpPr txBox="1"/>
      </xdr:nvSpPr>
      <xdr:spPr>
        <a:xfrm>
          <a:off x="72995234" y="116453047"/>
          <a:ext cx="3710782" cy="6250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Lilly France</a:t>
          </a:r>
        </a:p>
      </xdr:txBody>
    </xdr:sp>
    <xdr:clientData/>
  </xdr:twoCellAnchor>
  <xdr:twoCellAnchor editAs="oneCell">
    <xdr:from>
      <xdr:col>88</xdr:col>
      <xdr:colOff>0</xdr:colOff>
      <xdr:row>601</xdr:row>
      <xdr:rowOff>0</xdr:rowOff>
    </xdr:from>
    <xdr:to>
      <xdr:col>95</xdr:col>
      <xdr:colOff>394966</xdr:colOff>
      <xdr:row>626</xdr:row>
      <xdr:rowOff>77585</xdr:rowOff>
    </xdr:to>
    <xdr:pic>
      <xdr:nvPicPr>
        <xdr:cNvPr id="180" name="Image 179">
          <a:extLst>
            <a:ext uri="{FF2B5EF4-FFF2-40B4-BE49-F238E27FC236}">
              <a16:creationId xmlns:a16="http://schemas.microsoft.com/office/drawing/2014/main" id="{00BD8865-E4B0-449A-8F61-58199FED9E9A}"/>
            </a:ext>
          </a:extLst>
        </xdr:cNvPr>
        <xdr:cNvPicPr>
          <a:picLocks noChangeAspect="1"/>
        </xdr:cNvPicPr>
      </xdr:nvPicPr>
      <xdr:blipFill>
        <a:blip xmlns:r="http://schemas.openxmlformats.org/officeDocument/2006/relationships" r:embed="rId87"/>
        <a:stretch>
          <a:fillRect/>
        </a:stretch>
      </xdr:blipFill>
      <xdr:spPr>
        <a:xfrm>
          <a:off x="75773359" y="113486406"/>
          <a:ext cx="5742857" cy="4790476"/>
        </a:xfrm>
        <a:prstGeom prst="rect">
          <a:avLst/>
        </a:prstGeom>
      </xdr:spPr>
    </xdr:pic>
    <xdr:clientData/>
  </xdr:twoCellAnchor>
  <xdr:twoCellAnchor>
    <xdr:from>
      <xdr:col>90</xdr:col>
      <xdr:colOff>277812</xdr:colOff>
      <xdr:row>616</xdr:row>
      <xdr:rowOff>128984</xdr:rowOff>
    </xdr:from>
    <xdr:to>
      <xdr:col>95</xdr:col>
      <xdr:colOff>168672</xdr:colOff>
      <xdr:row>620</xdr:row>
      <xdr:rowOff>0</xdr:rowOff>
    </xdr:to>
    <xdr:sp macro="" textlink="">
      <xdr:nvSpPr>
        <xdr:cNvPr id="181" name="ZoneTexte 180">
          <a:extLst>
            <a:ext uri="{FF2B5EF4-FFF2-40B4-BE49-F238E27FC236}">
              <a16:creationId xmlns:a16="http://schemas.microsoft.com/office/drawing/2014/main" id="{8C7B2149-F77A-4DC6-BB17-9F5F7798C860}"/>
            </a:ext>
          </a:extLst>
        </xdr:cNvPr>
        <xdr:cNvSpPr txBox="1"/>
      </xdr:nvSpPr>
      <xdr:spPr>
        <a:xfrm>
          <a:off x="77579140" y="116443125"/>
          <a:ext cx="3710782" cy="6250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Lilly France</a:t>
          </a:r>
        </a:p>
      </xdr:txBody>
    </xdr:sp>
    <xdr:clientData/>
  </xdr:twoCellAnchor>
  <xdr:twoCellAnchor editAs="oneCell">
    <xdr:from>
      <xdr:col>94</xdr:col>
      <xdr:colOff>515937</xdr:colOff>
      <xdr:row>600</xdr:row>
      <xdr:rowOff>49610</xdr:rowOff>
    </xdr:from>
    <xdr:to>
      <xdr:col>102</xdr:col>
      <xdr:colOff>99300</xdr:colOff>
      <xdr:row>624</xdr:row>
      <xdr:rowOff>172854</xdr:rowOff>
    </xdr:to>
    <xdr:pic>
      <xdr:nvPicPr>
        <xdr:cNvPr id="182" name="Image 181">
          <a:extLst>
            <a:ext uri="{FF2B5EF4-FFF2-40B4-BE49-F238E27FC236}">
              <a16:creationId xmlns:a16="http://schemas.microsoft.com/office/drawing/2014/main" id="{D156651B-B839-434F-92A8-F28B653DF6ED}"/>
            </a:ext>
          </a:extLst>
        </xdr:cNvPr>
        <xdr:cNvPicPr>
          <a:picLocks noChangeAspect="1"/>
        </xdr:cNvPicPr>
      </xdr:nvPicPr>
      <xdr:blipFill>
        <a:blip xmlns:r="http://schemas.openxmlformats.org/officeDocument/2006/relationships" r:embed="rId88"/>
        <a:stretch>
          <a:fillRect/>
        </a:stretch>
      </xdr:blipFill>
      <xdr:spPr>
        <a:xfrm>
          <a:off x="80873203" y="113347501"/>
          <a:ext cx="5695238" cy="4647619"/>
        </a:xfrm>
        <a:prstGeom prst="rect">
          <a:avLst/>
        </a:prstGeom>
      </xdr:spPr>
    </xdr:pic>
    <xdr:clientData/>
  </xdr:twoCellAnchor>
  <xdr:twoCellAnchor editAs="oneCell">
    <xdr:from>
      <xdr:col>100</xdr:col>
      <xdr:colOff>0</xdr:colOff>
      <xdr:row>599</xdr:row>
      <xdr:rowOff>0</xdr:rowOff>
    </xdr:from>
    <xdr:to>
      <xdr:col>107</xdr:col>
      <xdr:colOff>480680</xdr:colOff>
      <xdr:row>623</xdr:row>
      <xdr:rowOff>151815</xdr:rowOff>
    </xdr:to>
    <xdr:pic>
      <xdr:nvPicPr>
        <xdr:cNvPr id="183" name="Image 182">
          <a:extLst>
            <a:ext uri="{FF2B5EF4-FFF2-40B4-BE49-F238E27FC236}">
              <a16:creationId xmlns:a16="http://schemas.microsoft.com/office/drawing/2014/main" id="{C755CF0E-9250-4C06-B555-B100B03C1BF5}"/>
            </a:ext>
          </a:extLst>
        </xdr:cNvPr>
        <xdr:cNvPicPr>
          <a:picLocks noChangeAspect="1"/>
        </xdr:cNvPicPr>
      </xdr:nvPicPr>
      <xdr:blipFill>
        <a:blip xmlns:r="http://schemas.openxmlformats.org/officeDocument/2006/relationships" r:embed="rId89"/>
        <a:stretch>
          <a:fillRect/>
        </a:stretch>
      </xdr:blipFill>
      <xdr:spPr>
        <a:xfrm>
          <a:off x="84941172" y="113109375"/>
          <a:ext cx="5828571" cy="4676190"/>
        </a:xfrm>
        <a:prstGeom prst="rect">
          <a:avLst/>
        </a:prstGeom>
      </xdr:spPr>
    </xdr:pic>
    <xdr:clientData/>
  </xdr:twoCellAnchor>
  <xdr:twoCellAnchor>
    <xdr:from>
      <xdr:col>103</xdr:col>
      <xdr:colOff>188516</xdr:colOff>
      <xdr:row>613</xdr:row>
      <xdr:rowOff>138906</xdr:rowOff>
    </xdr:from>
    <xdr:to>
      <xdr:col>107</xdr:col>
      <xdr:colOff>350440</xdr:colOff>
      <xdr:row>617</xdr:row>
      <xdr:rowOff>119856</xdr:rowOff>
    </xdr:to>
    <xdr:sp macro="" textlink="">
      <xdr:nvSpPr>
        <xdr:cNvPr id="184" name="ZoneTexte 183">
          <a:extLst>
            <a:ext uri="{FF2B5EF4-FFF2-40B4-BE49-F238E27FC236}">
              <a16:creationId xmlns:a16="http://schemas.microsoft.com/office/drawing/2014/main" id="{17FDF9A9-CBBA-4E0B-A06A-0F269C6CFEA2}"/>
            </a:ext>
          </a:extLst>
        </xdr:cNvPr>
        <xdr:cNvSpPr txBox="1"/>
      </xdr:nvSpPr>
      <xdr:spPr>
        <a:xfrm>
          <a:off x="87421641" y="115887500"/>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107</xdr:col>
      <xdr:colOff>0</xdr:colOff>
      <xdr:row>598</xdr:row>
      <xdr:rowOff>0</xdr:rowOff>
    </xdr:from>
    <xdr:to>
      <xdr:col>114</xdr:col>
      <xdr:colOff>480681</xdr:colOff>
      <xdr:row>621</xdr:row>
      <xdr:rowOff>178426</xdr:rowOff>
    </xdr:to>
    <xdr:pic>
      <xdr:nvPicPr>
        <xdr:cNvPr id="186" name="Image 185">
          <a:extLst>
            <a:ext uri="{FF2B5EF4-FFF2-40B4-BE49-F238E27FC236}">
              <a16:creationId xmlns:a16="http://schemas.microsoft.com/office/drawing/2014/main" id="{A53DDCC2-081C-41C5-8288-47F5A1F02C0C}"/>
            </a:ext>
          </a:extLst>
        </xdr:cNvPr>
        <xdr:cNvPicPr>
          <a:picLocks noChangeAspect="1"/>
        </xdr:cNvPicPr>
      </xdr:nvPicPr>
      <xdr:blipFill>
        <a:blip xmlns:r="http://schemas.openxmlformats.org/officeDocument/2006/relationships" r:embed="rId90"/>
        <a:stretch>
          <a:fillRect/>
        </a:stretch>
      </xdr:blipFill>
      <xdr:spPr>
        <a:xfrm>
          <a:off x="90289063" y="112920859"/>
          <a:ext cx="5828571" cy="4514286"/>
        </a:xfrm>
        <a:prstGeom prst="rect">
          <a:avLst/>
        </a:prstGeom>
      </xdr:spPr>
    </xdr:pic>
    <xdr:clientData/>
  </xdr:twoCellAnchor>
  <xdr:twoCellAnchor>
    <xdr:from>
      <xdr:col>109</xdr:col>
      <xdr:colOff>714376</xdr:colOff>
      <xdr:row>615</xdr:row>
      <xdr:rowOff>119062</xdr:rowOff>
    </xdr:from>
    <xdr:to>
      <xdr:col>114</xdr:col>
      <xdr:colOff>112316</xdr:colOff>
      <xdr:row>619</xdr:row>
      <xdr:rowOff>100011</xdr:rowOff>
    </xdr:to>
    <xdr:sp macro="" textlink="">
      <xdr:nvSpPr>
        <xdr:cNvPr id="188" name="ZoneTexte 187">
          <a:extLst>
            <a:ext uri="{FF2B5EF4-FFF2-40B4-BE49-F238E27FC236}">
              <a16:creationId xmlns:a16="http://schemas.microsoft.com/office/drawing/2014/main" id="{1A8AAF06-3829-44FC-A254-979A75025216}"/>
            </a:ext>
          </a:extLst>
        </xdr:cNvPr>
        <xdr:cNvSpPr txBox="1"/>
      </xdr:nvSpPr>
      <xdr:spPr>
        <a:xfrm>
          <a:off x="92531407" y="11624468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113</xdr:col>
      <xdr:colOff>0</xdr:colOff>
      <xdr:row>597</xdr:row>
      <xdr:rowOff>0</xdr:rowOff>
    </xdr:from>
    <xdr:to>
      <xdr:col>120</xdr:col>
      <xdr:colOff>137824</xdr:colOff>
      <xdr:row>621</xdr:row>
      <xdr:rowOff>151815</xdr:rowOff>
    </xdr:to>
    <xdr:pic>
      <xdr:nvPicPr>
        <xdr:cNvPr id="189" name="Image 188">
          <a:extLst>
            <a:ext uri="{FF2B5EF4-FFF2-40B4-BE49-F238E27FC236}">
              <a16:creationId xmlns:a16="http://schemas.microsoft.com/office/drawing/2014/main" id="{362DFCE2-3902-4565-83BE-6E4EA18669C8}"/>
            </a:ext>
          </a:extLst>
        </xdr:cNvPr>
        <xdr:cNvPicPr>
          <a:picLocks noChangeAspect="1"/>
        </xdr:cNvPicPr>
      </xdr:nvPicPr>
      <xdr:blipFill>
        <a:blip xmlns:r="http://schemas.openxmlformats.org/officeDocument/2006/relationships" r:embed="rId91"/>
        <a:stretch>
          <a:fillRect/>
        </a:stretch>
      </xdr:blipFill>
      <xdr:spPr>
        <a:xfrm>
          <a:off x="94872969" y="112732344"/>
          <a:ext cx="5485714" cy="4676190"/>
        </a:xfrm>
        <a:prstGeom prst="rect">
          <a:avLst/>
        </a:prstGeom>
      </xdr:spPr>
    </xdr:pic>
    <xdr:clientData/>
  </xdr:twoCellAnchor>
  <xdr:twoCellAnchor editAs="oneCell">
    <xdr:from>
      <xdr:col>119</xdr:col>
      <xdr:colOff>426640</xdr:colOff>
      <xdr:row>598</xdr:row>
      <xdr:rowOff>9922</xdr:rowOff>
    </xdr:from>
    <xdr:to>
      <xdr:col>127</xdr:col>
      <xdr:colOff>667146</xdr:colOff>
      <xdr:row>623</xdr:row>
      <xdr:rowOff>97031</xdr:rowOff>
    </xdr:to>
    <xdr:pic>
      <xdr:nvPicPr>
        <xdr:cNvPr id="190" name="Image 189">
          <a:extLst>
            <a:ext uri="{FF2B5EF4-FFF2-40B4-BE49-F238E27FC236}">
              <a16:creationId xmlns:a16="http://schemas.microsoft.com/office/drawing/2014/main" id="{E52B41E3-C0F6-43C2-8210-E02F62500AF0}"/>
            </a:ext>
          </a:extLst>
        </xdr:cNvPr>
        <xdr:cNvPicPr>
          <a:picLocks noChangeAspect="1"/>
        </xdr:cNvPicPr>
      </xdr:nvPicPr>
      <xdr:blipFill>
        <a:blip xmlns:r="http://schemas.openxmlformats.org/officeDocument/2006/relationships" r:embed="rId77"/>
        <a:stretch>
          <a:fillRect/>
        </a:stretch>
      </xdr:blipFill>
      <xdr:spPr>
        <a:xfrm>
          <a:off x="99883515" y="112930781"/>
          <a:ext cx="6352381" cy="4800000"/>
        </a:xfrm>
        <a:prstGeom prst="rect">
          <a:avLst/>
        </a:prstGeom>
      </xdr:spPr>
    </xdr:pic>
    <xdr:clientData/>
  </xdr:twoCellAnchor>
  <xdr:twoCellAnchor>
    <xdr:from>
      <xdr:col>116</xdr:col>
      <xdr:colOff>138907</xdr:colOff>
      <xdr:row>614</xdr:row>
      <xdr:rowOff>59532</xdr:rowOff>
    </xdr:from>
    <xdr:to>
      <xdr:col>118</xdr:col>
      <xdr:colOff>119856</xdr:colOff>
      <xdr:row>616</xdr:row>
      <xdr:rowOff>107157</xdr:rowOff>
    </xdr:to>
    <xdr:sp macro="" textlink="">
      <xdr:nvSpPr>
        <xdr:cNvPr id="191" name="ZoneTexte 190">
          <a:extLst>
            <a:ext uri="{FF2B5EF4-FFF2-40B4-BE49-F238E27FC236}">
              <a16:creationId xmlns:a16="http://schemas.microsoft.com/office/drawing/2014/main" id="{AD70B144-9FBE-47E4-BA3A-1742EFFB4F14}"/>
            </a:ext>
          </a:extLst>
        </xdr:cNvPr>
        <xdr:cNvSpPr txBox="1"/>
      </xdr:nvSpPr>
      <xdr:spPr>
        <a:xfrm>
          <a:off x="97303829" y="115996641"/>
          <a:ext cx="1508918" cy="424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127</xdr:col>
      <xdr:colOff>0</xdr:colOff>
      <xdr:row>597</xdr:row>
      <xdr:rowOff>0</xdr:rowOff>
    </xdr:from>
    <xdr:to>
      <xdr:col>134</xdr:col>
      <xdr:colOff>194966</xdr:colOff>
      <xdr:row>623</xdr:row>
      <xdr:rowOff>117642</xdr:rowOff>
    </xdr:to>
    <xdr:pic>
      <xdr:nvPicPr>
        <xdr:cNvPr id="6" name="Image 5">
          <a:extLst>
            <a:ext uri="{FF2B5EF4-FFF2-40B4-BE49-F238E27FC236}">
              <a16:creationId xmlns:a16="http://schemas.microsoft.com/office/drawing/2014/main" id="{C096D71A-EC4F-4DFA-9511-935CFF92DFA1}"/>
            </a:ext>
          </a:extLst>
        </xdr:cNvPr>
        <xdr:cNvPicPr>
          <a:picLocks noChangeAspect="1"/>
        </xdr:cNvPicPr>
      </xdr:nvPicPr>
      <xdr:blipFill>
        <a:blip xmlns:r="http://schemas.openxmlformats.org/officeDocument/2006/relationships" r:embed="rId92"/>
        <a:stretch>
          <a:fillRect/>
        </a:stretch>
      </xdr:blipFill>
      <xdr:spPr>
        <a:xfrm>
          <a:off x="105568750" y="112543828"/>
          <a:ext cx="5542857" cy="5019048"/>
        </a:xfrm>
        <a:prstGeom prst="rect">
          <a:avLst/>
        </a:prstGeom>
      </xdr:spPr>
    </xdr:pic>
    <xdr:clientData/>
  </xdr:twoCellAnchor>
  <xdr:twoCellAnchor>
    <xdr:from>
      <xdr:col>130</xdr:col>
      <xdr:colOff>525859</xdr:colOff>
      <xdr:row>614</xdr:row>
      <xdr:rowOff>119062</xdr:rowOff>
    </xdr:from>
    <xdr:to>
      <xdr:col>133</xdr:col>
      <xdr:colOff>297259</xdr:colOff>
      <xdr:row>616</xdr:row>
      <xdr:rowOff>185736</xdr:rowOff>
    </xdr:to>
    <xdr:sp macro="" textlink="">
      <xdr:nvSpPr>
        <xdr:cNvPr id="185" name="ZoneTexte 184">
          <a:extLst>
            <a:ext uri="{FF2B5EF4-FFF2-40B4-BE49-F238E27FC236}">
              <a16:creationId xmlns:a16="http://schemas.microsoft.com/office/drawing/2014/main" id="{CE3369CD-5889-472D-83A2-EC93570F63E5}"/>
            </a:ext>
          </a:extLst>
        </xdr:cNvPr>
        <xdr:cNvSpPr txBox="1"/>
      </xdr:nvSpPr>
      <xdr:spPr>
        <a:xfrm>
          <a:off x="108386562" y="115867656"/>
          <a:ext cx="2063353" cy="443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133</xdr:col>
      <xdr:colOff>0</xdr:colOff>
      <xdr:row>596</xdr:row>
      <xdr:rowOff>0</xdr:rowOff>
    </xdr:from>
    <xdr:to>
      <xdr:col>140</xdr:col>
      <xdr:colOff>423538</xdr:colOff>
      <xdr:row>621</xdr:row>
      <xdr:rowOff>68062</xdr:rowOff>
    </xdr:to>
    <xdr:pic>
      <xdr:nvPicPr>
        <xdr:cNvPr id="7" name="Image 6">
          <a:extLst>
            <a:ext uri="{FF2B5EF4-FFF2-40B4-BE49-F238E27FC236}">
              <a16:creationId xmlns:a16="http://schemas.microsoft.com/office/drawing/2014/main" id="{3FAECED0-206C-435C-80E3-14990A7434F0}"/>
            </a:ext>
          </a:extLst>
        </xdr:cNvPr>
        <xdr:cNvPicPr>
          <a:picLocks noChangeAspect="1"/>
        </xdr:cNvPicPr>
      </xdr:nvPicPr>
      <xdr:blipFill>
        <a:blip xmlns:r="http://schemas.openxmlformats.org/officeDocument/2006/relationships" r:embed="rId93"/>
        <a:stretch>
          <a:fillRect/>
        </a:stretch>
      </xdr:blipFill>
      <xdr:spPr>
        <a:xfrm>
          <a:off x="110152656" y="112355313"/>
          <a:ext cx="5771429" cy="4780952"/>
        </a:xfrm>
        <a:prstGeom prst="rect">
          <a:avLst/>
        </a:prstGeom>
      </xdr:spPr>
    </xdr:pic>
    <xdr:clientData/>
  </xdr:twoCellAnchor>
  <xdr:twoCellAnchor>
    <xdr:from>
      <xdr:col>136</xdr:col>
      <xdr:colOff>565547</xdr:colOff>
      <xdr:row>613</xdr:row>
      <xdr:rowOff>59532</xdr:rowOff>
    </xdr:from>
    <xdr:to>
      <xdr:col>139</xdr:col>
      <xdr:colOff>336946</xdr:colOff>
      <xdr:row>615</xdr:row>
      <xdr:rowOff>126206</xdr:rowOff>
    </xdr:to>
    <xdr:sp macro="" textlink="">
      <xdr:nvSpPr>
        <xdr:cNvPr id="187" name="ZoneTexte 186">
          <a:extLst>
            <a:ext uri="{FF2B5EF4-FFF2-40B4-BE49-F238E27FC236}">
              <a16:creationId xmlns:a16="http://schemas.microsoft.com/office/drawing/2014/main" id="{727ED8F3-4CB0-4009-BFDE-B3ECA09B41D5}"/>
            </a:ext>
          </a:extLst>
        </xdr:cNvPr>
        <xdr:cNvSpPr txBox="1"/>
      </xdr:nvSpPr>
      <xdr:spPr>
        <a:xfrm>
          <a:off x="113010156" y="115619610"/>
          <a:ext cx="2063353" cy="443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140</xdr:col>
      <xdr:colOff>0</xdr:colOff>
      <xdr:row>595</xdr:row>
      <xdr:rowOff>0</xdr:rowOff>
    </xdr:from>
    <xdr:to>
      <xdr:col>147</xdr:col>
      <xdr:colOff>375918</xdr:colOff>
      <xdr:row>620</xdr:row>
      <xdr:rowOff>77585</xdr:rowOff>
    </xdr:to>
    <xdr:pic>
      <xdr:nvPicPr>
        <xdr:cNvPr id="13" name="Image 12">
          <a:extLst>
            <a:ext uri="{FF2B5EF4-FFF2-40B4-BE49-F238E27FC236}">
              <a16:creationId xmlns:a16="http://schemas.microsoft.com/office/drawing/2014/main" id="{0D148EC4-9380-41C3-9280-15B257957AF0}"/>
            </a:ext>
          </a:extLst>
        </xdr:cNvPr>
        <xdr:cNvPicPr>
          <a:picLocks noChangeAspect="1"/>
        </xdr:cNvPicPr>
      </xdr:nvPicPr>
      <xdr:blipFill>
        <a:blip xmlns:r="http://schemas.openxmlformats.org/officeDocument/2006/relationships" r:embed="rId94"/>
        <a:stretch>
          <a:fillRect/>
        </a:stretch>
      </xdr:blipFill>
      <xdr:spPr>
        <a:xfrm>
          <a:off x="115500547" y="112166797"/>
          <a:ext cx="5723809" cy="4790476"/>
        </a:xfrm>
        <a:prstGeom prst="rect">
          <a:avLst/>
        </a:prstGeom>
      </xdr:spPr>
    </xdr:pic>
    <xdr:clientData/>
  </xdr:twoCellAnchor>
  <xdr:twoCellAnchor>
    <xdr:from>
      <xdr:col>143</xdr:col>
      <xdr:colOff>89297</xdr:colOff>
      <xdr:row>611</xdr:row>
      <xdr:rowOff>69453</xdr:rowOff>
    </xdr:from>
    <xdr:to>
      <xdr:col>145</xdr:col>
      <xdr:colOff>624681</xdr:colOff>
      <xdr:row>613</xdr:row>
      <xdr:rowOff>136127</xdr:rowOff>
    </xdr:to>
    <xdr:sp macro="" textlink="">
      <xdr:nvSpPr>
        <xdr:cNvPr id="192" name="ZoneTexte 191">
          <a:extLst>
            <a:ext uri="{FF2B5EF4-FFF2-40B4-BE49-F238E27FC236}">
              <a16:creationId xmlns:a16="http://schemas.microsoft.com/office/drawing/2014/main" id="{48004D72-65DE-4AB2-8793-7546C75DBD60}"/>
            </a:ext>
          </a:extLst>
        </xdr:cNvPr>
        <xdr:cNvSpPr txBox="1"/>
      </xdr:nvSpPr>
      <xdr:spPr>
        <a:xfrm>
          <a:off x="117881797" y="115252500"/>
          <a:ext cx="2063353" cy="443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146</xdr:col>
      <xdr:colOff>386954</xdr:colOff>
      <xdr:row>594</xdr:row>
      <xdr:rowOff>29766</xdr:rowOff>
    </xdr:from>
    <xdr:to>
      <xdr:col>154</xdr:col>
      <xdr:colOff>75079</xdr:colOff>
      <xdr:row>619</xdr:row>
      <xdr:rowOff>12113</xdr:rowOff>
    </xdr:to>
    <xdr:pic>
      <xdr:nvPicPr>
        <xdr:cNvPr id="14" name="Image 13">
          <a:extLst>
            <a:ext uri="{FF2B5EF4-FFF2-40B4-BE49-F238E27FC236}">
              <a16:creationId xmlns:a16="http://schemas.microsoft.com/office/drawing/2014/main" id="{8F9B0580-E07F-4B73-B936-E4A5AA24A26B}"/>
            </a:ext>
          </a:extLst>
        </xdr:cNvPr>
        <xdr:cNvPicPr>
          <a:picLocks noChangeAspect="1"/>
        </xdr:cNvPicPr>
      </xdr:nvPicPr>
      <xdr:blipFill>
        <a:blip xmlns:r="http://schemas.openxmlformats.org/officeDocument/2006/relationships" r:embed="rId95"/>
        <a:stretch>
          <a:fillRect/>
        </a:stretch>
      </xdr:blipFill>
      <xdr:spPr>
        <a:xfrm>
          <a:off x="120471407" y="112008047"/>
          <a:ext cx="5800000" cy="4695238"/>
        </a:xfrm>
        <a:prstGeom prst="rect">
          <a:avLst/>
        </a:prstGeom>
      </xdr:spPr>
    </xdr:pic>
    <xdr:clientData/>
  </xdr:twoCellAnchor>
  <xdr:twoCellAnchor>
    <xdr:from>
      <xdr:col>150</xdr:col>
      <xdr:colOff>525859</xdr:colOff>
      <xdr:row>609</xdr:row>
      <xdr:rowOff>148828</xdr:rowOff>
    </xdr:from>
    <xdr:to>
      <xdr:col>152</xdr:col>
      <xdr:colOff>506809</xdr:colOff>
      <xdr:row>612</xdr:row>
      <xdr:rowOff>7937</xdr:rowOff>
    </xdr:to>
    <xdr:sp macro="" textlink="">
      <xdr:nvSpPr>
        <xdr:cNvPr id="193" name="ZoneTexte 192">
          <a:extLst>
            <a:ext uri="{FF2B5EF4-FFF2-40B4-BE49-F238E27FC236}">
              <a16:creationId xmlns:a16="http://schemas.microsoft.com/office/drawing/2014/main" id="{A996EB30-2D5A-4FE8-AD11-0319F5ABAF51}"/>
            </a:ext>
          </a:extLst>
        </xdr:cNvPr>
        <xdr:cNvSpPr txBox="1"/>
      </xdr:nvSpPr>
      <xdr:spPr>
        <a:xfrm>
          <a:off x="123666250" y="114954844"/>
          <a:ext cx="1508918"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153</xdr:col>
      <xdr:colOff>0</xdr:colOff>
      <xdr:row>593</xdr:row>
      <xdr:rowOff>0</xdr:rowOff>
    </xdr:from>
    <xdr:to>
      <xdr:col>160</xdr:col>
      <xdr:colOff>309253</xdr:colOff>
      <xdr:row>617</xdr:row>
      <xdr:rowOff>180387</xdr:rowOff>
    </xdr:to>
    <xdr:pic>
      <xdr:nvPicPr>
        <xdr:cNvPr id="15" name="Image 14">
          <a:extLst>
            <a:ext uri="{FF2B5EF4-FFF2-40B4-BE49-F238E27FC236}">
              <a16:creationId xmlns:a16="http://schemas.microsoft.com/office/drawing/2014/main" id="{BA17790F-C56E-4CF6-89C8-C7460FB9AFCC}"/>
            </a:ext>
          </a:extLst>
        </xdr:cNvPr>
        <xdr:cNvPicPr>
          <a:picLocks noChangeAspect="1"/>
        </xdr:cNvPicPr>
      </xdr:nvPicPr>
      <xdr:blipFill>
        <a:blip xmlns:r="http://schemas.openxmlformats.org/officeDocument/2006/relationships" r:embed="rId96"/>
        <a:stretch>
          <a:fillRect/>
        </a:stretch>
      </xdr:blipFill>
      <xdr:spPr>
        <a:xfrm>
          <a:off x="125432344" y="111789766"/>
          <a:ext cx="5657143" cy="4704762"/>
        </a:xfrm>
        <a:prstGeom prst="rect">
          <a:avLst/>
        </a:prstGeom>
      </xdr:spPr>
    </xdr:pic>
    <xdr:clientData/>
  </xdr:twoCellAnchor>
  <xdr:twoCellAnchor>
    <xdr:from>
      <xdr:col>156</xdr:col>
      <xdr:colOff>188516</xdr:colOff>
      <xdr:row>609</xdr:row>
      <xdr:rowOff>158750</xdr:rowOff>
    </xdr:from>
    <xdr:to>
      <xdr:col>160</xdr:col>
      <xdr:colOff>350441</xdr:colOff>
      <xdr:row>613</xdr:row>
      <xdr:rowOff>139702</xdr:rowOff>
    </xdr:to>
    <xdr:sp macro="" textlink="">
      <xdr:nvSpPr>
        <xdr:cNvPr id="194" name="ZoneTexte 193">
          <a:extLst>
            <a:ext uri="{FF2B5EF4-FFF2-40B4-BE49-F238E27FC236}">
              <a16:creationId xmlns:a16="http://schemas.microsoft.com/office/drawing/2014/main" id="{6ED602E0-2168-4A2C-A368-92799D1B77E8}"/>
            </a:ext>
          </a:extLst>
        </xdr:cNvPr>
        <xdr:cNvSpPr txBox="1"/>
      </xdr:nvSpPr>
      <xdr:spPr>
        <a:xfrm>
          <a:off x="127912813" y="114964766"/>
          <a:ext cx="3217862" cy="7350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588</xdr:row>
      <xdr:rowOff>0</xdr:rowOff>
    </xdr:from>
    <xdr:to>
      <xdr:col>15</xdr:col>
      <xdr:colOff>147347</xdr:colOff>
      <xdr:row>612</xdr:row>
      <xdr:rowOff>170863</xdr:rowOff>
    </xdr:to>
    <xdr:pic>
      <xdr:nvPicPr>
        <xdr:cNvPr id="114" name="Image 113">
          <a:extLst>
            <a:ext uri="{FF2B5EF4-FFF2-40B4-BE49-F238E27FC236}">
              <a16:creationId xmlns:a16="http://schemas.microsoft.com/office/drawing/2014/main" id="{DC8FBB98-48F3-48E9-B2CE-B3ECFD7A3A23}"/>
            </a:ext>
          </a:extLst>
        </xdr:cNvPr>
        <xdr:cNvPicPr>
          <a:picLocks noChangeAspect="1"/>
        </xdr:cNvPicPr>
      </xdr:nvPicPr>
      <xdr:blipFill>
        <a:blip xmlns:r="http://schemas.openxmlformats.org/officeDocument/2006/relationships" r:embed="rId97"/>
        <a:stretch>
          <a:fillRect/>
        </a:stretch>
      </xdr:blipFill>
      <xdr:spPr>
        <a:xfrm>
          <a:off x="14654609" y="110847188"/>
          <a:ext cx="5495238" cy="4695238"/>
        </a:xfrm>
        <a:prstGeom prst="rect">
          <a:avLst/>
        </a:prstGeom>
      </xdr:spPr>
    </xdr:pic>
    <xdr:clientData/>
  </xdr:twoCellAnchor>
  <xdr:twoCellAnchor>
    <xdr:from>
      <xdr:col>11</xdr:col>
      <xdr:colOff>386952</xdr:colOff>
      <xdr:row>603</xdr:row>
      <xdr:rowOff>158750</xdr:rowOff>
    </xdr:from>
    <xdr:to>
      <xdr:col>13</xdr:col>
      <xdr:colOff>367902</xdr:colOff>
      <xdr:row>606</xdr:row>
      <xdr:rowOff>17859</xdr:rowOff>
    </xdr:to>
    <xdr:sp macro="" textlink="">
      <xdr:nvSpPr>
        <xdr:cNvPr id="195" name="ZoneTexte 194">
          <a:extLst>
            <a:ext uri="{FF2B5EF4-FFF2-40B4-BE49-F238E27FC236}">
              <a16:creationId xmlns:a16="http://schemas.microsoft.com/office/drawing/2014/main" id="{68E9E0D4-25CD-4AD3-B128-6E9F8F81237F}"/>
            </a:ext>
          </a:extLst>
        </xdr:cNvPr>
        <xdr:cNvSpPr txBox="1"/>
      </xdr:nvSpPr>
      <xdr:spPr>
        <a:xfrm>
          <a:off x="17333515" y="113833672"/>
          <a:ext cx="1508918"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15</xdr:col>
      <xdr:colOff>0</xdr:colOff>
      <xdr:row>587</xdr:row>
      <xdr:rowOff>0</xdr:rowOff>
    </xdr:from>
    <xdr:to>
      <xdr:col>22</xdr:col>
      <xdr:colOff>185442</xdr:colOff>
      <xdr:row>611</xdr:row>
      <xdr:rowOff>142292</xdr:rowOff>
    </xdr:to>
    <xdr:pic>
      <xdr:nvPicPr>
        <xdr:cNvPr id="158" name="Image 157">
          <a:extLst>
            <a:ext uri="{FF2B5EF4-FFF2-40B4-BE49-F238E27FC236}">
              <a16:creationId xmlns:a16="http://schemas.microsoft.com/office/drawing/2014/main" id="{F264512C-D673-45C4-8234-5191BB81FDC0}"/>
            </a:ext>
          </a:extLst>
        </xdr:cNvPr>
        <xdr:cNvPicPr>
          <a:picLocks noChangeAspect="1"/>
        </xdr:cNvPicPr>
      </xdr:nvPicPr>
      <xdr:blipFill>
        <a:blip xmlns:r="http://schemas.openxmlformats.org/officeDocument/2006/relationships" r:embed="rId98"/>
        <a:stretch>
          <a:fillRect/>
        </a:stretch>
      </xdr:blipFill>
      <xdr:spPr>
        <a:xfrm>
          <a:off x="20002500" y="110658672"/>
          <a:ext cx="5533333" cy="4666667"/>
        </a:xfrm>
        <a:prstGeom prst="rect">
          <a:avLst/>
        </a:prstGeom>
      </xdr:spPr>
    </xdr:pic>
    <xdr:clientData/>
  </xdr:twoCellAnchor>
  <xdr:twoCellAnchor>
    <xdr:from>
      <xdr:col>18</xdr:col>
      <xdr:colOff>684610</xdr:colOff>
      <xdr:row>603</xdr:row>
      <xdr:rowOff>119063</xdr:rowOff>
    </xdr:from>
    <xdr:to>
      <xdr:col>20</xdr:col>
      <xdr:colOff>665559</xdr:colOff>
      <xdr:row>605</xdr:row>
      <xdr:rowOff>166688</xdr:rowOff>
    </xdr:to>
    <xdr:sp macro="" textlink="">
      <xdr:nvSpPr>
        <xdr:cNvPr id="196" name="ZoneTexte 195">
          <a:extLst>
            <a:ext uri="{FF2B5EF4-FFF2-40B4-BE49-F238E27FC236}">
              <a16:creationId xmlns:a16="http://schemas.microsoft.com/office/drawing/2014/main" id="{24603443-2926-4751-866B-47631D30D32C}"/>
            </a:ext>
          </a:extLst>
        </xdr:cNvPr>
        <xdr:cNvSpPr txBox="1"/>
      </xdr:nvSpPr>
      <xdr:spPr>
        <a:xfrm>
          <a:off x="22979063" y="113793985"/>
          <a:ext cx="1508918" cy="424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FF0000"/>
              </a:solidFill>
            </a:rPr>
            <a:t>BIOGARAN</a:t>
          </a:r>
        </a:p>
      </xdr:txBody>
    </xdr:sp>
    <xdr:clientData/>
  </xdr:twoCellAnchor>
  <xdr:twoCellAnchor editAs="oneCell">
    <xdr:from>
      <xdr:col>22</xdr:col>
      <xdr:colOff>0</xdr:colOff>
      <xdr:row>586</xdr:row>
      <xdr:rowOff>0</xdr:rowOff>
    </xdr:from>
    <xdr:to>
      <xdr:col>29</xdr:col>
      <xdr:colOff>366396</xdr:colOff>
      <xdr:row>610</xdr:row>
      <xdr:rowOff>161339</xdr:rowOff>
    </xdr:to>
    <xdr:pic>
      <xdr:nvPicPr>
        <xdr:cNvPr id="197" name="Image 196">
          <a:extLst>
            <a:ext uri="{FF2B5EF4-FFF2-40B4-BE49-F238E27FC236}">
              <a16:creationId xmlns:a16="http://schemas.microsoft.com/office/drawing/2014/main" id="{51DD4487-42DB-4435-A784-DFD2F6EA7655}"/>
            </a:ext>
          </a:extLst>
        </xdr:cNvPr>
        <xdr:cNvPicPr>
          <a:picLocks noChangeAspect="1"/>
        </xdr:cNvPicPr>
      </xdr:nvPicPr>
      <xdr:blipFill>
        <a:blip xmlns:r="http://schemas.openxmlformats.org/officeDocument/2006/relationships" r:embed="rId99"/>
        <a:stretch>
          <a:fillRect/>
        </a:stretch>
      </xdr:blipFill>
      <xdr:spPr>
        <a:xfrm>
          <a:off x="25350391" y="110470156"/>
          <a:ext cx="5714286" cy="4685714"/>
        </a:xfrm>
        <a:prstGeom prst="rect">
          <a:avLst/>
        </a:prstGeom>
      </xdr:spPr>
    </xdr:pic>
    <xdr:clientData/>
  </xdr:twoCellAnchor>
  <xdr:twoCellAnchor>
    <xdr:from>
      <xdr:col>25</xdr:col>
      <xdr:colOff>545702</xdr:colOff>
      <xdr:row>602</xdr:row>
      <xdr:rowOff>148829</xdr:rowOff>
    </xdr:from>
    <xdr:to>
      <xdr:col>28</xdr:col>
      <xdr:colOff>317102</xdr:colOff>
      <xdr:row>605</xdr:row>
      <xdr:rowOff>26987</xdr:rowOff>
    </xdr:to>
    <xdr:sp macro="" textlink="">
      <xdr:nvSpPr>
        <xdr:cNvPr id="198" name="ZoneTexte 197">
          <a:extLst>
            <a:ext uri="{FF2B5EF4-FFF2-40B4-BE49-F238E27FC236}">
              <a16:creationId xmlns:a16="http://schemas.microsoft.com/office/drawing/2014/main" id="{28C6E7CA-561C-467B-9EE4-7E497E4BEA3A}"/>
            </a:ext>
          </a:extLst>
        </xdr:cNvPr>
        <xdr:cNvSpPr txBox="1"/>
      </xdr:nvSpPr>
      <xdr:spPr>
        <a:xfrm>
          <a:off x="28188046" y="113635235"/>
          <a:ext cx="2063353" cy="443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29</xdr:col>
      <xdr:colOff>0</xdr:colOff>
      <xdr:row>585</xdr:row>
      <xdr:rowOff>0</xdr:rowOff>
    </xdr:from>
    <xdr:to>
      <xdr:col>36</xdr:col>
      <xdr:colOff>623538</xdr:colOff>
      <xdr:row>609</xdr:row>
      <xdr:rowOff>85149</xdr:rowOff>
    </xdr:to>
    <xdr:pic>
      <xdr:nvPicPr>
        <xdr:cNvPr id="199" name="Image 198">
          <a:extLst>
            <a:ext uri="{FF2B5EF4-FFF2-40B4-BE49-F238E27FC236}">
              <a16:creationId xmlns:a16="http://schemas.microsoft.com/office/drawing/2014/main" id="{B0C45E9C-1C13-4BB7-959B-F27D5A965067}"/>
            </a:ext>
          </a:extLst>
        </xdr:cNvPr>
        <xdr:cNvPicPr>
          <a:picLocks noChangeAspect="1"/>
        </xdr:cNvPicPr>
      </xdr:nvPicPr>
      <xdr:blipFill>
        <a:blip xmlns:r="http://schemas.openxmlformats.org/officeDocument/2006/relationships" r:embed="rId100"/>
        <a:stretch>
          <a:fillRect/>
        </a:stretch>
      </xdr:blipFill>
      <xdr:spPr>
        <a:xfrm>
          <a:off x="30698281" y="110281641"/>
          <a:ext cx="5971429" cy="4609524"/>
        </a:xfrm>
        <a:prstGeom prst="rect">
          <a:avLst/>
        </a:prstGeom>
      </xdr:spPr>
    </xdr:pic>
    <xdr:clientData/>
  </xdr:twoCellAnchor>
  <xdr:twoCellAnchor>
    <xdr:from>
      <xdr:col>33</xdr:col>
      <xdr:colOff>595312</xdr:colOff>
      <xdr:row>602</xdr:row>
      <xdr:rowOff>39688</xdr:rowOff>
    </xdr:from>
    <xdr:to>
      <xdr:col>36</xdr:col>
      <xdr:colOff>366712</xdr:colOff>
      <xdr:row>604</xdr:row>
      <xdr:rowOff>106361</xdr:rowOff>
    </xdr:to>
    <xdr:sp macro="" textlink="">
      <xdr:nvSpPr>
        <xdr:cNvPr id="200" name="ZoneTexte 199">
          <a:extLst>
            <a:ext uri="{FF2B5EF4-FFF2-40B4-BE49-F238E27FC236}">
              <a16:creationId xmlns:a16="http://schemas.microsoft.com/office/drawing/2014/main" id="{D6A34FB9-B20B-4442-A38D-3972C99BC69B}"/>
            </a:ext>
          </a:extLst>
        </xdr:cNvPr>
        <xdr:cNvSpPr txBox="1"/>
      </xdr:nvSpPr>
      <xdr:spPr>
        <a:xfrm>
          <a:off x="34349531" y="113526094"/>
          <a:ext cx="2063353" cy="443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BIOCODEX</a:t>
          </a:r>
        </a:p>
      </xdr:txBody>
    </xdr:sp>
    <xdr:clientData/>
  </xdr:twoCellAnchor>
  <xdr:twoCellAnchor editAs="oneCell">
    <xdr:from>
      <xdr:col>36</xdr:col>
      <xdr:colOff>0</xdr:colOff>
      <xdr:row>584</xdr:row>
      <xdr:rowOff>0</xdr:rowOff>
    </xdr:from>
    <xdr:to>
      <xdr:col>43</xdr:col>
      <xdr:colOff>747347</xdr:colOff>
      <xdr:row>609</xdr:row>
      <xdr:rowOff>10918</xdr:rowOff>
    </xdr:to>
    <xdr:pic>
      <xdr:nvPicPr>
        <xdr:cNvPr id="201" name="Image 200">
          <a:extLst>
            <a:ext uri="{FF2B5EF4-FFF2-40B4-BE49-F238E27FC236}">
              <a16:creationId xmlns:a16="http://schemas.microsoft.com/office/drawing/2014/main" id="{B069E84F-9A72-4C01-B89F-C5AB57820B55}"/>
            </a:ext>
          </a:extLst>
        </xdr:cNvPr>
        <xdr:cNvPicPr>
          <a:picLocks noChangeAspect="1"/>
        </xdr:cNvPicPr>
      </xdr:nvPicPr>
      <xdr:blipFill>
        <a:blip xmlns:r="http://schemas.openxmlformats.org/officeDocument/2006/relationships" r:embed="rId101"/>
        <a:stretch>
          <a:fillRect/>
        </a:stretch>
      </xdr:blipFill>
      <xdr:spPr>
        <a:xfrm>
          <a:off x="36046172" y="110093125"/>
          <a:ext cx="6095238" cy="4723809"/>
        </a:xfrm>
        <a:prstGeom prst="rect">
          <a:avLst/>
        </a:prstGeom>
      </xdr:spPr>
    </xdr:pic>
    <xdr:clientData/>
  </xdr:twoCellAnchor>
  <xdr:twoCellAnchor editAs="oneCell">
    <xdr:from>
      <xdr:col>43</xdr:col>
      <xdr:colOff>0</xdr:colOff>
      <xdr:row>583</xdr:row>
      <xdr:rowOff>0</xdr:rowOff>
    </xdr:from>
    <xdr:to>
      <xdr:col>50</xdr:col>
      <xdr:colOff>404491</xdr:colOff>
      <xdr:row>607</xdr:row>
      <xdr:rowOff>85149</xdr:rowOff>
    </xdr:to>
    <xdr:pic>
      <xdr:nvPicPr>
        <xdr:cNvPr id="202" name="Image 201">
          <a:extLst>
            <a:ext uri="{FF2B5EF4-FFF2-40B4-BE49-F238E27FC236}">
              <a16:creationId xmlns:a16="http://schemas.microsoft.com/office/drawing/2014/main" id="{D4504822-6025-42E3-8EF8-6CE22A532F83}"/>
            </a:ext>
          </a:extLst>
        </xdr:cNvPr>
        <xdr:cNvPicPr>
          <a:picLocks noChangeAspect="1"/>
        </xdr:cNvPicPr>
      </xdr:nvPicPr>
      <xdr:blipFill>
        <a:blip xmlns:r="http://schemas.openxmlformats.org/officeDocument/2006/relationships" r:embed="rId102"/>
        <a:stretch>
          <a:fillRect/>
        </a:stretch>
      </xdr:blipFill>
      <xdr:spPr>
        <a:xfrm>
          <a:off x="41394063" y="109904609"/>
          <a:ext cx="5752381" cy="4609524"/>
        </a:xfrm>
        <a:prstGeom prst="rect">
          <a:avLst/>
        </a:prstGeom>
      </xdr:spPr>
    </xdr:pic>
    <xdr:clientData/>
  </xdr:twoCellAnchor>
  <xdr:twoCellAnchor>
    <xdr:from>
      <xdr:col>46</xdr:col>
      <xdr:colOff>99218</xdr:colOff>
      <xdr:row>596</xdr:row>
      <xdr:rowOff>128984</xdr:rowOff>
    </xdr:from>
    <xdr:to>
      <xdr:col>48</xdr:col>
      <xdr:colOff>277813</xdr:colOff>
      <xdr:row>599</xdr:row>
      <xdr:rowOff>49610</xdr:rowOff>
    </xdr:to>
    <xdr:sp macro="" textlink="">
      <xdr:nvSpPr>
        <xdr:cNvPr id="203" name="ZoneTexte 202">
          <a:extLst>
            <a:ext uri="{FF2B5EF4-FFF2-40B4-BE49-F238E27FC236}">
              <a16:creationId xmlns:a16="http://schemas.microsoft.com/office/drawing/2014/main" id="{FFEAB5FA-8DD7-4097-8016-AA7B6ED061DD}"/>
            </a:ext>
          </a:extLst>
        </xdr:cNvPr>
        <xdr:cNvSpPr txBox="1"/>
      </xdr:nvSpPr>
      <xdr:spPr>
        <a:xfrm>
          <a:off x="43785234" y="112484297"/>
          <a:ext cx="1706563" cy="48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LILLY France SAS</a:t>
          </a:r>
        </a:p>
      </xdr:txBody>
    </xdr:sp>
    <xdr:clientData/>
  </xdr:twoCellAnchor>
  <xdr:twoCellAnchor editAs="oneCell">
    <xdr:from>
      <xdr:col>49</xdr:col>
      <xdr:colOff>0</xdr:colOff>
      <xdr:row>582</xdr:row>
      <xdr:rowOff>0</xdr:rowOff>
    </xdr:from>
    <xdr:to>
      <xdr:col>56</xdr:col>
      <xdr:colOff>194967</xdr:colOff>
      <xdr:row>608</xdr:row>
      <xdr:rowOff>22403</xdr:rowOff>
    </xdr:to>
    <xdr:pic>
      <xdr:nvPicPr>
        <xdr:cNvPr id="204" name="Image 203">
          <a:extLst>
            <a:ext uri="{FF2B5EF4-FFF2-40B4-BE49-F238E27FC236}">
              <a16:creationId xmlns:a16="http://schemas.microsoft.com/office/drawing/2014/main" id="{D4BA6A19-18DE-4927-AE74-D943FD805493}"/>
            </a:ext>
          </a:extLst>
        </xdr:cNvPr>
        <xdr:cNvPicPr>
          <a:picLocks noChangeAspect="1"/>
        </xdr:cNvPicPr>
      </xdr:nvPicPr>
      <xdr:blipFill>
        <a:blip xmlns:r="http://schemas.openxmlformats.org/officeDocument/2006/relationships" r:embed="rId103"/>
        <a:stretch>
          <a:fillRect/>
        </a:stretch>
      </xdr:blipFill>
      <xdr:spPr>
        <a:xfrm>
          <a:off x="45977969" y="109716094"/>
          <a:ext cx="5542857" cy="4923809"/>
        </a:xfrm>
        <a:prstGeom prst="rect">
          <a:avLst/>
        </a:prstGeom>
      </xdr:spPr>
    </xdr:pic>
    <xdr:clientData/>
  </xdr:twoCellAnchor>
  <xdr:twoCellAnchor>
    <xdr:from>
      <xdr:col>53</xdr:col>
      <xdr:colOff>317501</xdr:colOff>
      <xdr:row>598</xdr:row>
      <xdr:rowOff>109141</xdr:rowOff>
    </xdr:from>
    <xdr:to>
      <xdr:col>55</xdr:col>
      <xdr:colOff>496095</xdr:colOff>
      <xdr:row>601</xdr:row>
      <xdr:rowOff>29766</xdr:rowOff>
    </xdr:to>
    <xdr:sp macro="" textlink="">
      <xdr:nvSpPr>
        <xdr:cNvPr id="205" name="ZoneTexte 204">
          <a:extLst>
            <a:ext uri="{FF2B5EF4-FFF2-40B4-BE49-F238E27FC236}">
              <a16:creationId xmlns:a16="http://schemas.microsoft.com/office/drawing/2014/main" id="{21DBCDF5-2524-435B-977B-98A4051B629C}"/>
            </a:ext>
          </a:extLst>
        </xdr:cNvPr>
        <xdr:cNvSpPr txBox="1"/>
      </xdr:nvSpPr>
      <xdr:spPr>
        <a:xfrm>
          <a:off x="49351407" y="112841485"/>
          <a:ext cx="1706563" cy="48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LILLY France SAS</a:t>
          </a:r>
        </a:p>
      </xdr:txBody>
    </xdr:sp>
    <xdr:clientData/>
  </xdr:twoCellAnchor>
  <xdr:twoCellAnchor editAs="oneCell">
    <xdr:from>
      <xdr:col>55</xdr:col>
      <xdr:colOff>0</xdr:colOff>
      <xdr:row>581</xdr:row>
      <xdr:rowOff>0</xdr:rowOff>
    </xdr:from>
    <xdr:to>
      <xdr:col>62</xdr:col>
      <xdr:colOff>204490</xdr:colOff>
      <xdr:row>605</xdr:row>
      <xdr:rowOff>142292</xdr:rowOff>
    </xdr:to>
    <xdr:pic>
      <xdr:nvPicPr>
        <xdr:cNvPr id="206" name="Image 205">
          <a:extLst>
            <a:ext uri="{FF2B5EF4-FFF2-40B4-BE49-F238E27FC236}">
              <a16:creationId xmlns:a16="http://schemas.microsoft.com/office/drawing/2014/main" id="{469F7ED8-196C-4933-A157-CD718A153E18}"/>
            </a:ext>
          </a:extLst>
        </xdr:cNvPr>
        <xdr:cNvPicPr>
          <a:picLocks noChangeAspect="1"/>
        </xdr:cNvPicPr>
      </xdr:nvPicPr>
      <xdr:blipFill>
        <a:blip xmlns:r="http://schemas.openxmlformats.org/officeDocument/2006/relationships" r:embed="rId104"/>
        <a:stretch>
          <a:fillRect/>
        </a:stretch>
      </xdr:blipFill>
      <xdr:spPr>
        <a:xfrm>
          <a:off x="50561875" y="109527578"/>
          <a:ext cx="5552381" cy="4666667"/>
        </a:xfrm>
        <a:prstGeom prst="rect">
          <a:avLst/>
        </a:prstGeom>
      </xdr:spPr>
    </xdr:pic>
    <xdr:clientData/>
  </xdr:twoCellAnchor>
  <xdr:twoCellAnchor>
    <xdr:from>
      <xdr:col>58</xdr:col>
      <xdr:colOff>99219</xdr:colOff>
      <xdr:row>597</xdr:row>
      <xdr:rowOff>29766</xdr:rowOff>
    </xdr:from>
    <xdr:to>
      <xdr:col>62</xdr:col>
      <xdr:colOff>261143</xdr:colOff>
      <xdr:row>601</xdr:row>
      <xdr:rowOff>10715</xdr:rowOff>
    </xdr:to>
    <xdr:sp macro="" textlink="">
      <xdr:nvSpPr>
        <xdr:cNvPr id="207" name="ZoneTexte 206">
          <a:extLst>
            <a:ext uri="{FF2B5EF4-FFF2-40B4-BE49-F238E27FC236}">
              <a16:creationId xmlns:a16="http://schemas.microsoft.com/office/drawing/2014/main" id="{0AE7A98F-99DB-4F1D-823B-77945C3F703F}"/>
            </a:ext>
          </a:extLst>
        </xdr:cNvPr>
        <xdr:cNvSpPr txBox="1"/>
      </xdr:nvSpPr>
      <xdr:spPr>
        <a:xfrm>
          <a:off x="52953047" y="112573594"/>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61</xdr:col>
      <xdr:colOff>0</xdr:colOff>
      <xdr:row>577</xdr:row>
      <xdr:rowOff>0</xdr:rowOff>
    </xdr:from>
    <xdr:to>
      <xdr:col>68</xdr:col>
      <xdr:colOff>233061</xdr:colOff>
      <xdr:row>602</xdr:row>
      <xdr:rowOff>1396</xdr:rowOff>
    </xdr:to>
    <xdr:pic>
      <xdr:nvPicPr>
        <xdr:cNvPr id="208" name="Image 207">
          <a:extLst>
            <a:ext uri="{FF2B5EF4-FFF2-40B4-BE49-F238E27FC236}">
              <a16:creationId xmlns:a16="http://schemas.microsoft.com/office/drawing/2014/main" id="{25268D55-1DCD-4261-81C9-D5B615C5EE78}"/>
            </a:ext>
          </a:extLst>
        </xdr:cNvPr>
        <xdr:cNvPicPr>
          <a:picLocks noChangeAspect="1"/>
        </xdr:cNvPicPr>
      </xdr:nvPicPr>
      <xdr:blipFill>
        <a:blip xmlns:r="http://schemas.openxmlformats.org/officeDocument/2006/relationships" r:embed="rId105"/>
        <a:stretch>
          <a:fillRect/>
        </a:stretch>
      </xdr:blipFill>
      <xdr:spPr>
        <a:xfrm>
          <a:off x="55145781" y="108773516"/>
          <a:ext cx="5580952" cy="4714286"/>
        </a:xfrm>
        <a:prstGeom prst="rect">
          <a:avLst/>
        </a:prstGeom>
      </xdr:spPr>
    </xdr:pic>
    <xdr:clientData/>
  </xdr:twoCellAnchor>
  <xdr:twoCellAnchor>
    <xdr:from>
      <xdr:col>64</xdr:col>
      <xdr:colOff>287735</xdr:colOff>
      <xdr:row>593</xdr:row>
      <xdr:rowOff>109140</xdr:rowOff>
    </xdr:from>
    <xdr:to>
      <xdr:col>68</xdr:col>
      <xdr:colOff>449659</xdr:colOff>
      <xdr:row>597</xdr:row>
      <xdr:rowOff>90090</xdr:rowOff>
    </xdr:to>
    <xdr:sp macro="" textlink="">
      <xdr:nvSpPr>
        <xdr:cNvPr id="209" name="ZoneTexte 208">
          <a:extLst>
            <a:ext uri="{FF2B5EF4-FFF2-40B4-BE49-F238E27FC236}">
              <a16:creationId xmlns:a16="http://schemas.microsoft.com/office/drawing/2014/main" id="{00708FD5-1A12-4FCB-8CBD-46CD006F6CB6}"/>
            </a:ext>
          </a:extLst>
        </xdr:cNvPr>
        <xdr:cNvSpPr txBox="1"/>
      </xdr:nvSpPr>
      <xdr:spPr>
        <a:xfrm>
          <a:off x="57725469" y="111898906"/>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67</xdr:col>
      <xdr:colOff>0</xdr:colOff>
      <xdr:row>574</xdr:row>
      <xdr:rowOff>0</xdr:rowOff>
    </xdr:from>
    <xdr:to>
      <xdr:col>74</xdr:col>
      <xdr:colOff>318777</xdr:colOff>
      <xdr:row>598</xdr:row>
      <xdr:rowOff>151815</xdr:rowOff>
    </xdr:to>
    <xdr:pic>
      <xdr:nvPicPr>
        <xdr:cNvPr id="210" name="Image 209">
          <a:extLst>
            <a:ext uri="{FF2B5EF4-FFF2-40B4-BE49-F238E27FC236}">
              <a16:creationId xmlns:a16="http://schemas.microsoft.com/office/drawing/2014/main" id="{C503DC77-68DB-4D04-9D7B-24B5DA57614A}"/>
            </a:ext>
          </a:extLst>
        </xdr:cNvPr>
        <xdr:cNvPicPr>
          <a:picLocks noChangeAspect="1"/>
        </xdr:cNvPicPr>
      </xdr:nvPicPr>
      <xdr:blipFill>
        <a:blip xmlns:r="http://schemas.openxmlformats.org/officeDocument/2006/relationships" r:embed="rId106"/>
        <a:stretch>
          <a:fillRect/>
        </a:stretch>
      </xdr:blipFill>
      <xdr:spPr>
        <a:xfrm>
          <a:off x="59729688" y="108207969"/>
          <a:ext cx="5666667" cy="4676190"/>
        </a:xfrm>
        <a:prstGeom prst="rect">
          <a:avLst/>
        </a:prstGeom>
      </xdr:spPr>
    </xdr:pic>
    <xdr:clientData/>
  </xdr:twoCellAnchor>
  <xdr:twoCellAnchor>
    <xdr:from>
      <xdr:col>69</xdr:col>
      <xdr:colOff>744140</xdr:colOff>
      <xdr:row>590</xdr:row>
      <xdr:rowOff>158749</xdr:rowOff>
    </xdr:from>
    <xdr:to>
      <xdr:col>74</xdr:col>
      <xdr:colOff>142080</xdr:colOff>
      <xdr:row>594</xdr:row>
      <xdr:rowOff>139699</xdr:rowOff>
    </xdr:to>
    <xdr:sp macro="" textlink="">
      <xdr:nvSpPr>
        <xdr:cNvPr id="211" name="ZoneTexte 210">
          <a:extLst>
            <a:ext uri="{FF2B5EF4-FFF2-40B4-BE49-F238E27FC236}">
              <a16:creationId xmlns:a16="http://schemas.microsoft.com/office/drawing/2014/main" id="{042694F3-6539-4BA4-9513-BB1C7EC04897}"/>
            </a:ext>
          </a:extLst>
        </xdr:cNvPr>
        <xdr:cNvSpPr txBox="1"/>
      </xdr:nvSpPr>
      <xdr:spPr>
        <a:xfrm>
          <a:off x="62001796" y="111382968"/>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73</xdr:col>
      <xdr:colOff>0</xdr:colOff>
      <xdr:row>572</xdr:row>
      <xdr:rowOff>0</xdr:rowOff>
    </xdr:from>
    <xdr:to>
      <xdr:col>80</xdr:col>
      <xdr:colOff>461634</xdr:colOff>
      <xdr:row>596</xdr:row>
      <xdr:rowOff>132768</xdr:rowOff>
    </xdr:to>
    <xdr:pic>
      <xdr:nvPicPr>
        <xdr:cNvPr id="212" name="Image 211">
          <a:extLst>
            <a:ext uri="{FF2B5EF4-FFF2-40B4-BE49-F238E27FC236}">
              <a16:creationId xmlns:a16="http://schemas.microsoft.com/office/drawing/2014/main" id="{B7245474-4E8F-46D3-AFE6-7A658E5BD379}"/>
            </a:ext>
          </a:extLst>
        </xdr:cNvPr>
        <xdr:cNvPicPr>
          <a:picLocks noChangeAspect="1"/>
        </xdr:cNvPicPr>
      </xdr:nvPicPr>
      <xdr:blipFill>
        <a:blip xmlns:r="http://schemas.openxmlformats.org/officeDocument/2006/relationships" r:embed="rId107"/>
        <a:stretch>
          <a:fillRect/>
        </a:stretch>
      </xdr:blipFill>
      <xdr:spPr>
        <a:xfrm>
          <a:off x="64313594" y="107830938"/>
          <a:ext cx="5809524" cy="4657143"/>
        </a:xfrm>
        <a:prstGeom prst="rect">
          <a:avLst/>
        </a:prstGeom>
      </xdr:spPr>
    </xdr:pic>
    <xdr:clientData/>
  </xdr:twoCellAnchor>
  <xdr:twoCellAnchor>
    <xdr:from>
      <xdr:col>75</xdr:col>
      <xdr:colOff>595312</xdr:colOff>
      <xdr:row>587</xdr:row>
      <xdr:rowOff>158750</xdr:rowOff>
    </xdr:from>
    <xdr:to>
      <xdr:col>80</xdr:col>
      <xdr:colOff>307579</xdr:colOff>
      <xdr:row>589</xdr:row>
      <xdr:rowOff>178594</xdr:rowOff>
    </xdr:to>
    <xdr:sp macro="" textlink="">
      <xdr:nvSpPr>
        <xdr:cNvPr id="213" name="ZoneTexte 212">
          <a:extLst>
            <a:ext uri="{FF2B5EF4-FFF2-40B4-BE49-F238E27FC236}">
              <a16:creationId xmlns:a16="http://schemas.microsoft.com/office/drawing/2014/main" id="{CA937FA6-C474-430E-91DF-FB08849CEE05}"/>
            </a:ext>
          </a:extLst>
        </xdr:cNvPr>
        <xdr:cNvSpPr txBox="1"/>
      </xdr:nvSpPr>
      <xdr:spPr>
        <a:xfrm>
          <a:off x="66436875" y="110817422"/>
          <a:ext cx="3532188" cy="39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Reckitt Benckiser Healthcare France</a:t>
          </a:r>
        </a:p>
      </xdr:txBody>
    </xdr:sp>
    <xdr:clientData/>
  </xdr:twoCellAnchor>
  <xdr:twoCellAnchor>
    <xdr:from>
      <xdr:col>70</xdr:col>
      <xdr:colOff>238124</xdr:colOff>
      <xdr:row>621</xdr:row>
      <xdr:rowOff>49609</xdr:rowOff>
    </xdr:from>
    <xdr:to>
      <xdr:col>74</xdr:col>
      <xdr:colOff>400049</xdr:colOff>
      <xdr:row>625</xdr:row>
      <xdr:rowOff>30557</xdr:rowOff>
    </xdr:to>
    <xdr:sp macro="" textlink="">
      <xdr:nvSpPr>
        <xdr:cNvPr id="214" name="ZoneTexte 213">
          <a:extLst>
            <a:ext uri="{FF2B5EF4-FFF2-40B4-BE49-F238E27FC236}">
              <a16:creationId xmlns:a16="http://schemas.microsoft.com/office/drawing/2014/main" id="{6470F5ED-069B-4535-9C47-E4D97C81E9FD}"/>
            </a:ext>
          </a:extLst>
        </xdr:cNvPr>
        <xdr:cNvSpPr txBox="1"/>
      </xdr:nvSpPr>
      <xdr:spPr>
        <a:xfrm>
          <a:off x="62259765" y="117117812"/>
          <a:ext cx="3217862" cy="735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77</xdr:col>
      <xdr:colOff>519509</xdr:colOff>
      <xdr:row>619</xdr:row>
      <xdr:rowOff>13493</xdr:rowOff>
    </xdr:from>
    <xdr:to>
      <xdr:col>81</xdr:col>
      <xdr:colOff>681433</xdr:colOff>
      <xdr:row>622</xdr:row>
      <xdr:rowOff>182957</xdr:rowOff>
    </xdr:to>
    <xdr:sp macro="" textlink="">
      <xdr:nvSpPr>
        <xdr:cNvPr id="215" name="ZoneTexte 214">
          <a:extLst>
            <a:ext uri="{FF2B5EF4-FFF2-40B4-BE49-F238E27FC236}">
              <a16:creationId xmlns:a16="http://schemas.microsoft.com/office/drawing/2014/main" id="{F02CCD10-37FB-4CB5-90AC-C0359E9EEBD1}"/>
            </a:ext>
          </a:extLst>
        </xdr:cNvPr>
        <xdr:cNvSpPr txBox="1"/>
      </xdr:nvSpPr>
      <xdr:spPr>
        <a:xfrm>
          <a:off x="67889040" y="116704665"/>
          <a:ext cx="3217862" cy="735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80</xdr:col>
      <xdr:colOff>0</xdr:colOff>
      <xdr:row>571</xdr:row>
      <xdr:rowOff>0</xdr:rowOff>
    </xdr:from>
    <xdr:to>
      <xdr:col>87</xdr:col>
      <xdr:colOff>385442</xdr:colOff>
      <xdr:row>596</xdr:row>
      <xdr:rowOff>153776</xdr:rowOff>
    </xdr:to>
    <xdr:pic>
      <xdr:nvPicPr>
        <xdr:cNvPr id="216" name="Image 215">
          <a:extLst>
            <a:ext uri="{FF2B5EF4-FFF2-40B4-BE49-F238E27FC236}">
              <a16:creationId xmlns:a16="http://schemas.microsoft.com/office/drawing/2014/main" id="{8622A455-A2F0-4EAF-858D-C381F5FD90E9}"/>
            </a:ext>
          </a:extLst>
        </xdr:cNvPr>
        <xdr:cNvPicPr>
          <a:picLocks noChangeAspect="1"/>
        </xdr:cNvPicPr>
      </xdr:nvPicPr>
      <xdr:blipFill>
        <a:blip xmlns:r="http://schemas.openxmlformats.org/officeDocument/2006/relationships" r:embed="rId108"/>
        <a:stretch>
          <a:fillRect/>
        </a:stretch>
      </xdr:blipFill>
      <xdr:spPr>
        <a:xfrm>
          <a:off x="69661484" y="107642422"/>
          <a:ext cx="5733333" cy="4866667"/>
        </a:xfrm>
        <a:prstGeom prst="rect">
          <a:avLst/>
        </a:prstGeom>
      </xdr:spPr>
    </xdr:pic>
    <xdr:clientData/>
  </xdr:twoCellAnchor>
  <xdr:twoCellAnchor>
    <xdr:from>
      <xdr:col>82</xdr:col>
      <xdr:colOff>396875</xdr:colOff>
      <xdr:row>585</xdr:row>
      <xdr:rowOff>49609</xdr:rowOff>
    </xdr:from>
    <xdr:to>
      <xdr:col>86</xdr:col>
      <xdr:colOff>558799</xdr:colOff>
      <xdr:row>589</xdr:row>
      <xdr:rowOff>30559</xdr:rowOff>
    </xdr:to>
    <xdr:sp macro="" textlink="">
      <xdr:nvSpPr>
        <xdr:cNvPr id="217" name="ZoneTexte 216">
          <a:extLst>
            <a:ext uri="{FF2B5EF4-FFF2-40B4-BE49-F238E27FC236}">
              <a16:creationId xmlns:a16="http://schemas.microsoft.com/office/drawing/2014/main" id="{017A2E69-C93F-423B-AFC7-7E8B947497DA}"/>
            </a:ext>
          </a:extLst>
        </xdr:cNvPr>
        <xdr:cNvSpPr txBox="1"/>
      </xdr:nvSpPr>
      <xdr:spPr>
        <a:xfrm>
          <a:off x="71586328" y="110331250"/>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86</xdr:col>
      <xdr:colOff>0</xdr:colOff>
      <xdr:row>570</xdr:row>
      <xdr:rowOff>0</xdr:rowOff>
    </xdr:from>
    <xdr:to>
      <xdr:col>93</xdr:col>
      <xdr:colOff>414015</xdr:colOff>
      <xdr:row>595</xdr:row>
      <xdr:rowOff>115680</xdr:rowOff>
    </xdr:to>
    <xdr:pic>
      <xdr:nvPicPr>
        <xdr:cNvPr id="218" name="Image 217">
          <a:extLst>
            <a:ext uri="{FF2B5EF4-FFF2-40B4-BE49-F238E27FC236}">
              <a16:creationId xmlns:a16="http://schemas.microsoft.com/office/drawing/2014/main" id="{4288BF00-9A4A-431C-82DE-B557AE6C601D}"/>
            </a:ext>
          </a:extLst>
        </xdr:cNvPr>
        <xdr:cNvPicPr>
          <a:picLocks noChangeAspect="1"/>
        </xdr:cNvPicPr>
      </xdr:nvPicPr>
      <xdr:blipFill>
        <a:blip xmlns:r="http://schemas.openxmlformats.org/officeDocument/2006/relationships" r:embed="rId109"/>
        <a:stretch>
          <a:fillRect/>
        </a:stretch>
      </xdr:blipFill>
      <xdr:spPr>
        <a:xfrm>
          <a:off x="74245391" y="107453906"/>
          <a:ext cx="5761905" cy="4828571"/>
        </a:xfrm>
        <a:prstGeom prst="rect">
          <a:avLst/>
        </a:prstGeom>
      </xdr:spPr>
    </xdr:pic>
    <xdr:clientData/>
  </xdr:twoCellAnchor>
  <xdr:twoCellAnchor>
    <xdr:from>
      <xdr:col>88</xdr:col>
      <xdr:colOff>496094</xdr:colOff>
      <xdr:row>585</xdr:row>
      <xdr:rowOff>168672</xdr:rowOff>
    </xdr:from>
    <xdr:to>
      <xdr:col>92</xdr:col>
      <xdr:colOff>658018</xdr:colOff>
      <xdr:row>589</xdr:row>
      <xdr:rowOff>149622</xdr:rowOff>
    </xdr:to>
    <xdr:sp macro="" textlink="">
      <xdr:nvSpPr>
        <xdr:cNvPr id="219" name="ZoneTexte 218">
          <a:extLst>
            <a:ext uri="{FF2B5EF4-FFF2-40B4-BE49-F238E27FC236}">
              <a16:creationId xmlns:a16="http://schemas.microsoft.com/office/drawing/2014/main" id="{5A70B57F-9CEA-4A4E-A762-56BE17B2A9EA}"/>
            </a:ext>
          </a:extLst>
        </xdr:cNvPr>
        <xdr:cNvSpPr txBox="1"/>
      </xdr:nvSpPr>
      <xdr:spPr>
        <a:xfrm>
          <a:off x="76269453" y="110450313"/>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565</xdr:row>
      <xdr:rowOff>0</xdr:rowOff>
    </xdr:from>
    <xdr:to>
      <xdr:col>15</xdr:col>
      <xdr:colOff>585442</xdr:colOff>
      <xdr:row>590</xdr:row>
      <xdr:rowOff>1395</xdr:rowOff>
    </xdr:to>
    <xdr:pic>
      <xdr:nvPicPr>
        <xdr:cNvPr id="220" name="Image 219">
          <a:extLst>
            <a:ext uri="{FF2B5EF4-FFF2-40B4-BE49-F238E27FC236}">
              <a16:creationId xmlns:a16="http://schemas.microsoft.com/office/drawing/2014/main" id="{F8C5653C-7A07-4C7A-A5A3-121FB1920841}"/>
            </a:ext>
          </a:extLst>
        </xdr:cNvPr>
        <xdr:cNvPicPr>
          <a:picLocks noChangeAspect="1"/>
        </xdr:cNvPicPr>
      </xdr:nvPicPr>
      <xdr:blipFill>
        <a:blip xmlns:r="http://schemas.openxmlformats.org/officeDocument/2006/relationships" r:embed="rId110"/>
        <a:stretch>
          <a:fillRect/>
        </a:stretch>
      </xdr:blipFill>
      <xdr:spPr>
        <a:xfrm>
          <a:off x="14654609" y="106511328"/>
          <a:ext cx="5933333" cy="4714286"/>
        </a:xfrm>
        <a:prstGeom prst="rect">
          <a:avLst/>
        </a:prstGeom>
      </xdr:spPr>
    </xdr:pic>
    <xdr:clientData/>
  </xdr:twoCellAnchor>
  <xdr:twoCellAnchor>
    <xdr:from>
      <xdr:col>10</xdr:col>
      <xdr:colOff>198438</xdr:colOff>
      <xdr:row>580</xdr:row>
      <xdr:rowOff>158750</xdr:rowOff>
    </xdr:from>
    <xdr:to>
      <xdr:col>14</xdr:col>
      <xdr:colOff>360362</xdr:colOff>
      <xdr:row>584</xdr:row>
      <xdr:rowOff>139700</xdr:rowOff>
    </xdr:to>
    <xdr:sp macro="" textlink="">
      <xdr:nvSpPr>
        <xdr:cNvPr id="221" name="ZoneTexte 220">
          <a:extLst>
            <a:ext uri="{FF2B5EF4-FFF2-40B4-BE49-F238E27FC236}">
              <a16:creationId xmlns:a16="http://schemas.microsoft.com/office/drawing/2014/main" id="{60FFC23B-F033-4B83-BDDF-708C391836DB}"/>
            </a:ext>
          </a:extLst>
        </xdr:cNvPr>
        <xdr:cNvSpPr txBox="1"/>
      </xdr:nvSpPr>
      <xdr:spPr>
        <a:xfrm>
          <a:off x="16381016" y="109497813"/>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15</xdr:col>
      <xdr:colOff>0</xdr:colOff>
      <xdr:row>564</xdr:row>
      <xdr:rowOff>0</xdr:rowOff>
    </xdr:from>
    <xdr:to>
      <xdr:col>22</xdr:col>
      <xdr:colOff>375918</xdr:colOff>
      <xdr:row>588</xdr:row>
      <xdr:rowOff>94673</xdr:rowOff>
    </xdr:to>
    <xdr:pic>
      <xdr:nvPicPr>
        <xdr:cNvPr id="222" name="Image 221">
          <a:extLst>
            <a:ext uri="{FF2B5EF4-FFF2-40B4-BE49-F238E27FC236}">
              <a16:creationId xmlns:a16="http://schemas.microsoft.com/office/drawing/2014/main" id="{55C9C596-092B-4AA0-A7E9-7F1282C6B9A2}"/>
            </a:ext>
          </a:extLst>
        </xdr:cNvPr>
        <xdr:cNvPicPr>
          <a:picLocks noChangeAspect="1"/>
        </xdr:cNvPicPr>
      </xdr:nvPicPr>
      <xdr:blipFill>
        <a:blip xmlns:r="http://schemas.openxmlformats.org/officeDocument/2006/relationships" r:embed="rId111"/>
        <a:stretch>
          <a:fillRect/>
        </a:stretch>
      </xdr:blipFill>
      <xdr:spPr>
        <a:xfrm>
          <a:off x="20002500" y="106322813"/>
          <a:ext cx="5723809" cy="4619048"/>
        </a:xfrm>
        <a:prstGeom prst="rect">
          <a:avLst/>
        </a:prstGeom>
      </xdr:spPr>
    </xdr:pic>
    <xdr:clientData/>
  </xdr:twoCellAnchor>
  <xdr:twoCellAnchor>
    <xdr:from>
      <xdr:col>17</xdr:col>
      <xdr:colOff>585391</xdr:colOff>
      <xdr:row>580</xdr:row>
      <xdr:rowOff>99219</xdr:rowOff>
    </xdr:from>
    <xdr:to>
      <xdr:col>21</xdr:col>
      <xdr:colOff>747316</xdr:colOff>
      <xdr:row>584</xdr:row>
      <xdr:rowOff>80169</xdr:rowOff>
    </xdr:to>
    <xdr:sp macro="" textlink="">
      <xdr:nvSpPr>
        <xdr:cNvPr id="223" name="ZoneTexte 222">
          <a:extLst>
            <a:ext uri="{FF2B5EF4-FFF2-40B4-BE49-F238E27FC236}">
              <a16:creationId xmlns:a16="http://schemas.microsoft.com/office/drawing/2014/main" id="{856B10DC-23F9-44BF-81A0-932F4C087E9D}"/>
            </a:ext>
          </a:extLst>
        </xdr:cNvPr>
        <xdr:cNvSpPr txBox="1"/>
      </xdr:nvSpPr>
      <xdr:spPr>
        <a:xfrm>
          <a:off x="22115860" y="109438282"/>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21</xdr:col>
      <xdr:colOff>605235</xdr:colOff>
      <xdr:row>561</xdr:row>
      <xdr:rowOff>19844</xdr:rowOff>
    </xdr:from>
    <xdr:to>
      <xdr:col>29</xdr:col>
      <xdr:colOff>64789</xdr:colOff>
      <xdr:row>585</xdr:row>
      <xdr:rowOff>181183</xdr:rowOff>
    </xdr:to>
    <xdr:pic>
      <xdr:nvPicPr>
        <xdr:cNvPr id="224" name="Image 223">
          <a:extLst>
            <a:ext uri="{FF2B5EF4-FFF2-40B4-BE49-F238E27FC236}">
              <a16:creationId xmlns:a16="http://schemas.microsoft.com/office/drawing/2014/main" id="{E66E57FB-1F59-45C2-938E-9F2ABEF9B316}"/>
            </a:ext>
          </a:extLst>
        </xdr:cNvPr>
        <xdr:cNvPicPr>
          <a:picLocks noChangeAspect="1"/>
        </xdr:cNvPicPr>
      </xdr:nvPicPr>
      <xdr:blipFill>
        <a:blip xmlns:r="http://schemas.openxmlformats.org/officeDocument/2006/relationships" r:embed="rId112"/>
        <a:stretch>
          <a:fillRect/>
        </a:stretch>
      </xdr:blipFill>
      <xdr:spPr>
        <a:xfrm>
          <a:off x="25191641" y="105777110"/>
          <a:ext cx="5571429" cy="4685714"/>
        </a:xfrm>
        <a:prstGeom prst="rect">
          <a:avLst/>
        </a:prstGeom>
      </xdr:spPr>
    </xdr:pic>
    <xdr:clientData/>
  </xdr:twoCellAnchor>
  <xdr:twoCellAnchor>
    <xdr:from>
      <xdr:col>24</xdr:col>
      <xdr:colOff>297657</xdr:colOff>
      <xdr:row>576</xdr:row>
      <xdr:rowOff>0</xdr:rowOff>
    </xdr:from>
    <xdr:to>
      <xdr:col>28</xdr:col>
      <xdr:colOff>459581</xdr:colOff>
      <xdr:row>579</xdr:row>
      <xdr:rowOff>169465</xdr:rowOff>
    </xdr:to>
    <xdr:sp macro="" textlink="">
      <xdr:nvSpPr>
        <xdr:cNvPr id="225" name="ZoneTexte 224">
          <a:extLst>
            <a:ext uri="{FF2B5EF4-FFF2-40B4-BE49-F238E27FC236}">
              <a16:creationId xmlns:a16="http://schemas.microsoft.com/office/drawing/2014/main" id="{67E04576-6749-4DB4-BBA7-FFB7132096D5}"/>
            </a:ext>
          </a:extLst>
        </xdr:cNvPr>
        <xdr:cNvSpPr txBox="1"/>
      </xdr:nvSpPr>
      <xdr:spPr>
        <a:xfrm>
          <a:off x="27176016" y="108585000"/>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28</xdr:col>
      <xdr:colOff>357188</xdr:colOff>
      <xdr:row>558</xdr:row>
      <xdr:rowOff>168671</xdr:rowOff>
    </xdr:from>
    <xdr:to>
      <xdr:col>36</xdr:col>
      <xdr:colOff>559599</xdr:colOff>
      <xdr:row>583</xdr:row>
      <xdr:rowOff>74829</xdr:rowOff>
    </xdr:to>
    <xdr:pic>
      <xdr:nvPicPr>
        <xdr:cNvPr id="226" name="Image 225">
          <a:extLst>
            <a:ext uri="{FF2B5EF4-FFF2-40B4-BE49-F238E27FC236}">
              <a16:creationId xmlns:a16="http://schemas.microsoft.com/office/drawing/2014/main" id="{C45B5B98-53B3-4118-A82E-A8A7F3555249}"/>
            </a:ext>
          </a:extLst>
        </xdr:cNvPr>
        <xdr:cNvPicPr>
          <a:picLocks noChangeAspect="1"/>
        </xdr:cNvPicPr>
      </xdr:nvPicPr>
      <xdr:blipFill>
        <a:blip xmlns:r="http://schemas.openxmlformats.org/officeDocument/2006/relationships" r:embed="rId113"/>
        <a:stretch>
          <a:fillRect/>
        </a:stretch>
      </xdr:blipFill>
      <xdr:spPr>
        <a:xfrm>
          <a:off x="30291485" y="105360390"/>
          <a:ext cx="6314286" cy="4619048"/>
        </a:xfrm>
        <a:prstGeom prst="rect">
          <a:avLst/>
        </a:prstGeom>
      </xdr:spPr>
    </xdr:pic>
    <xdr:clientData/>
  </xdr:twoCellAnchor>
  <xdr:twoCellAnchor>
    <xdr:from>
      <xdr:col>31</xdr:col>
      <xdr:colOff>89297</xdr:colOff>
      <xdr:row>573</xdr:row>
      <xdr:rowOff>168672</xdr:rowOff>
    </xdr:from>
    <xdr:to>
      <xdr:col>35</xdr:col>
      <xdr:colOff>251221</xdr:colOff>
      <xdr:row>577</xdr:row>
      <xdr:rowOff>149621</xdr:rowOff>
    </xdr:to>
    <xdr:sp macro="" textlink="">
      <xdr:nvSpPr>
        <xdr:cNvPr id="227" name="ZoneTexte 226">
          <a:extLst>
            <a:ext uri="{FF2B5EF4-FFF2-40B4-BE49-F238E27FC236}">
              <a16:creationId xmlns:a16="http://schemas.microsoft.com/office/drawing/2014/main" id="{052672DD-FD75-42AB-9DA6-8D4FBEC235B4}"/>
            </a:ext>
          </a:extLst>
        </xdr:cNvPr>
        <xdr:cNvSpPr txBox="1"/>
      </xdr:nvSpPr>
      <xdr:spPr>
        <a:xfrm>
          <a:off x="32315547" y="108188125"/>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36</xdr:col>
      <xdr:colOff>0</xdr:colOff>
      <xdr:row>556</xdr:row>
      <xdr:rowOff>0</xdr:rowOff>
    </xdr:from>
    <xdr:to>
      <xdr:col>43</xdr:col>
      <xdr:colOff>233061</xdr:colOff>
      <xdr:row>581</xdr:row>
      <xdr:rowOff>144253</xdr:rowOff>
    </xdr:to>
    <xdr:pic>
      <xdr:nvPicPr>
        <xdr:cNvPr id="228" name="Image 227">
          <a:extLst>
            <a:ext uri="{FF2B5EF4-FFF2-40B4-BE49-F238E27FC236}">
              <a16:creationId xmlns:a16="http://schemas.microsoft.com/office/drawing/2014/main" id="{8515C52F-7962-4A38-8CB2-EAD11CFE36AE}"/>
            </a:ext>
          </a:extLst>
        </xdr:cNvPr>
        <xdr:cNvPicPr>
          <a:picLocks noChangeAspect="1"/>
        </xdr:cNvPicPr>
      </xdr:nvPicPr>
      <xdr:blipFill>
        <a:blip xmlns:r="http://schemas.openxmlformats.org/officeDocument/2006/relationships" r:embed="rId114"/>
        <a:stretch>
          <a:fillRect/>
        </a:stretch>
      </xdr:blipFill>
      <xdr:spPr>
        <a:xfrm>
          <a:off x="36046172" y="104814688"/>
          <a:ext cx="5580952" cy="4857143"/>
        </a:xfrm>
        <a:prstGeom prst="rect">
          <a:avLst/>
        </a:prstGeom>
      </xdr:spPr>
    </xdr:pic>
    <xdr:clientData/>
  </xdr:twoCellAnchor>
  <xdr:twoCellAnchor>
    <xdr:from>
      <xdr:col>39</xdr:col>
      <xdr:colOff>0</xdr:colOff>
      <xdr:row>572</xdr:row>
      <xdr:rowOff>59531</xdr:rowOff>
    </xdr:from>
    <xdr:to>
      <xdr:col>43</xdr:col>
      <xdr:colOff>161924</xdr:colOff>
      <xdr:row>576</xdr:row>
      <xdr:rowOff>40481</xdr:rowOff>
    </xdr:to>
    <xdr:sp macro="" textlink="">
      <xdr:nvSpPr>
        <xdr:cNvPr id="229" name="ZoneTexte 228">
          <a:extLst>
            <a:ext uri="{FF2B5EF4-FFF2-40B4-BE49-F238E27FC236}">
              <a16:creationId xmlns:a16="http://schemas.microsoft.com/office/drawing/2014/main" id="{BED33C77-47E8-4192-9969-5F66C5A92FB5}"/>
            </a:ext>
          </a:extLst>
        </xdr:cNvPr>
        <xdr:cNvSpPr txBox="1"/>
      </xdr:nvSpPr>
      <xdr:spPr>
        <a:xfrm>
          <a:off x="38338125" y="10789046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43</xdr:col>
      <xdr:colOff>0</xdr:colOff>
      <xdr:row>554</xdr:row>
      <xdr:rowOff>0</xdr:rowOff>
    </xdr:from>
    <xdr:to>
      <xdr:col>50</xdr:col>
      <xdr:colOff>671158</xdr:colOff>
      <xdr:row>579</xdr:row>
      <xdr:rowOff>96633</xdr:rowOff>
    </xdr:to>
    <xdr:pic>
      <xdr:nvPicPr>
        <xdr:cNvPr id="230" name="Image 229">
          <a:extLst>
            <a:ext uri="{FF2B5EF4-FFF2-40B4-BE49-F238E27FC236}">
              <a16:creationId xmlns:a16="http://schemas.microsoft.com/office/drawing/2014/main" id="{43281BCE-8681-44AB-BC9E-9C9CAB2502A6}"/>
            </a:ext>
          </a:extLst>
        </xdr:cNvPr>
        <xdr:cNvPicPr>
          <a:picLocks noChangeAspect="1"/>
        </xdr:cNvPicPr>
      </xdr:nvPicPr>
      <xdr:blipFill>
        <a:blip xmlns:r="http://schemas.openxmlformats.org/officeDocument/2006/relationships" r:embed="rId115"/>
        <a:stretch>
          <a:fillRect/>
        </a:stretch>
      </xdr:blipFill>
      <xdr:spPr>
        <a:xfrm>
          <a:off x="41394063" y="104437656"/>
          <a:ext cx="6019048" cy="4809524"/>
        </a:xfrm>
        <a:prstGeom prst="rect">
          <a:avLst/>
        </a:prstGeom>
      </xdr:spPr>
    </xdr:pic>
    <xdr:clientData/>
  </xdr:twoCellAnchor>
  <xdr:twoCellAnchor>
    <xdr:from>
      <xdr:col>45</xdr:col>
      <xdr:colOff>694531</xdr:colOff>
      <xdr:row>569</xdr:row>
      <xdr:rowOff>49610</xdr:rowOff>
    </xdr:from>
    <xdr:to>
      <xdr:col>50</xdr:col>
      <xdr:colOff>92471</xdr:colOff>
      <xdr:row>573</xdr:row>
      <xdr:rowOff>30560</xdr:rowOff>
    </xdr:to>
    <xdr:sp macro="" textlink="">
      <xdr:nvSpPr>
        <xdr:cNvPr id="231" name="ZoneTexte 230">
          <a:extLst>
            <a:ext uri="{FF2B5EF4-FFF2-40B4-BE49-F238E27FC236}">
              <a16:creationId xmlns:a16="http://schemas.microsoft.com/office/drawing/2014/main" id="{144DBC08-2561-4723-8667-C8311009C3C0}"/>
            </a:ext>
          </a:extLst>
        </xdr:cNvPr>
        <xdr:cNvSpPr txBox="1"/>
      </xdr:nvSpPr>
      <xdr:spPr>
        <a:xfrm>
          <a:off x="43616562" y="10731500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50</xdr:col>
      <xdr:colOff>0</xdr:colOff>
      <xdr:row>553</xdr:row>
      <xdr:rowOff>0</xdr:rowOff>
    </xdr:from>
    <xdr:to>
      <xdr:col>57</xdr:col>
      <xdr:colOff>594966</xdr:colOff>
      <xdr:row>577</xdr:row>
      <xdr:rowOff>56577</xdr:rowOff>
    </xdr:to>
    <xdr:pic>
      <xdr:nvPicPr>
        <xdr:cNvPr id="232" name="Image 231">
          <a:extLst>
            <a:ext uri="{FF2B5EF4-FFF2-40B4-BE49-F238E27FC236}">
              <a16:creationId xmlns:a16="http://schemas.microsoft.com/office/drawing/2014/main" id="{2E58B8A2-339A-4FBF-A8B8-7005E6C3CA06}"/>
            </a:ext>
          </a:extLst>
        </xdr:cNvPr>
        <xdr:cNvPicPr>
          <a:picLocks noChangeAspect="1"/>
        </xdr:cNvPicPr>
      </xdr:nvPicPr>
      <xdr:blipFill>
        <a:blip xmlns:r="http://schemas.openxmlformats.org/officeDocument/2006/relationships" r:embed="rId116"/>
        <a:stretch>
          <a:fillRect/>
        </a:stretch>
      </xdr:blipFill>
      <xdr:spPr>
        <a:xfrm>
          <a:off x="46741953" y="104249141"/>
          <a:ext cx="5942857" cy="4580952"/>
        </a:xfrm>
        <a:prstGeom prst="rect">
          <a:avLst/>
        </a:prstGeom>
      </xdr:spPr>
    </xdr:pic>
    <xdr:clientData/>
  </xdr:twoCellAnchor>
  <xdr:twoCellAnchor>
    <xdr:from>
      <xdr:col>53</xdr:col>
      <xdr:colOff>178593</xdr:colOff>
      <xdr:row>568</xdr:row>
      <xdr:rowOff>178594</xdr:rowOff>
    </xdr:from>
    <xdr:to>
      <xdr:col>57</xdr:col>
      <xdr:colOff>340517</xdr:colOff>
      <xdr:row>572</xdr:row>
      <xdr:rowOff>159543</xdr:rowOff>
    </xdr:to>
    <xdr:sp macro="" textlink="">
      <xdr:nvSpPr>
        <xdr:cNvPr id="233" name="ZoneTexte 232">
          <a:extLst>
            <a:ext uri="{FF2B5EF4-FFF2-40B4-BE49-F238E27FC236}">
              <a16:creationId xmlns:a16="http://schemas.microsoft.com/office/drawing/2014/main" id="{47EBB764-478E-4482-9CAF-1DB1D1F205DD}"/>
            </a:ext>
          </a:extLst>
        </xdr:cNvPr>
        <xdr:cNvSpPr txBox="1"/>
      </xdr:nvSpPr>
      <xdr:spPr>
        <a:xfrm>
          <a:off x="49212499" y="10725546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57</xdr:col>
      <xdr:colOff>0</xdr:colOff>
      <xdr:row>552</xdr:row>
      <xdr:rowOff>0</xdr:rowOff>
    </xdr:from>
    <xdr:to>
      <xdr:col>64</xdr:col>
      <xdr:colOff>347348</xdr:colOff>
      <xdr:row>576</xdr:row>
      <xdr:rowOff>151815</xdr:rowOff>
    </xdr:to>
    <xdr:pic>
      <xdr:nvPicPr>
        <xdr:cNvPr id="234" name="Image 233">
          <a:extLst>
            <a:ext uri="{FF2B5EF4-FFF2-40B4-BE49-F238E27FC236}">
              <a16:creationId xmlns:a16="http://schemas.microsoft.com/office/drawing/2014/main" id="{439854B0-AC84-41F6-80D2-A59CB99F895C}"/>
            </a:ext>
          </a:extLst>
        </xdr:cNvPr>
        <xdr:cNvPicPr>
          <a:picLocks noChangeAspect="1"/>
        </xdr:cNvPicPr>
      </xdr:nvPicPr>
      <xdr:blipFill>
        <a:blip xmlns:r="http://schemas.openxmlformats.org/officeDocument/2006/relationships" r:embed="rId117"/>
        <a:stretch>
          <a:fillRect/>
        </a:stretch>
      </xdr:blipFill>
      <xdr:spPr>
        <a:xfrm>
          <a:off x="52089844" y="104060625"/>
          <a:ext cx="5695238" cy="4676190"/>
        </a:xfrm>
        <a:prstGeom prst="rect">
          <a:avLst/>
        </a:prstGeom>
      </xdr:spPr>
    </xdr:pic>
    <xdr:clientData/>
  </xdr:twoCellAnchor>
  <xdr:twoCellAnchor>
    <xdr:from>
      <xdr:col>59</xdr:col>
      <xdr:colOff>347266</xdr:colOff>
      <xdr:row>567</xdr:row>
      <xdr:rowOff>99218</xdr:rowOff>
    </xdr:from>
    <xdr:to>
      <xdr:col>63</xdr:col>
      <xdr:colOff>509191</xdr:colOff>
      <xdr:row>571</xdr:row>
      <xdr:rowOff>80167</xdr:rowOff>
    </xdr:to>
    <xdr:sp macro="" textlink="">
      <xdr:nvSpPr>
        <xdr:cNvPr id="235" name="ZoneTexte 234">
          <a:extLst>
            <a:ext uri="{FF2B5EF4-FFF2-40B4-BE49-F238E27FC236}">
              <a16:creationId xmlns:a16="http://schemas.microsoft.com/office/drawing/2014/main" id="{8C6F4D5F-B987-4C99-BD16-AC687928C05F}"/>
            </a:ext>
          </a:extLst>
        </xdr:cNvPr>
        <xdr:cNvSpPr txBox="1"/>
      </xdr:nvSpPr>
      <xdr:spPr>
        <a:xfrm>
          <a:off x="53965079" y="10698757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64</xdr:col>
      <xdr:colOff>0</xdr:colOff>
      <xdr:row>551</xdr:row>
      <xdr:rowOff>0</xdr:rowOff>
    </xdr:from>
    <xdr:to>
      <xdr:col>71</xdr:col>
      <xdr:colOff>261633</xdr:colOff>
      <xdr:row>575</xdr:row>
      <xdr:rowOff>161339</xdr:rowOff>
    </xdr:to>
    <xdr:pic>
      <xdr:nvPicPr>
        <xdr:cNvPr id="236" name="Image 235">
          <a:extLst>
            <a:ext uri="{FF2B5EF4-FFF2-40B4-BE49-F238E27FC236}">
              <a16:creationId xmlns:a16="http://schemas.microsoft.com/office/drawing/2014/main" id="{4292E23C-C1EA-4203-BE68-07CD64ACC681}"/>
            </a:ext>
          </a:extLst>
        </xdr:cNvPr>
        <xdr:cNvPicPr>
          <a:picLocks noChangeAspect="1"/>
        </xdr:cNvPicPr>
      </xdr:nvPicPr>
      <xdr:blipFill>
        <a:blip xmlns:r="http://schemas.openxmlformats.org/officeDocument/2006/relationships" r:embed="rId118"/>
        <a:stretch>
          <a:fillRect/>
        </a:stretch>
      </xdr:blipFill>
      <xdr:spPr>
        <a:xfrm>
          <a:off x="57437734" y="103872109"/>
          <a:ext cx="5609524" cy="4685714"/>
        </a:xfrm>
        <a:prstGeom prst="rect">
          <a:avLst/>
        </a:prstGeom>
      </xdr:spPr>
    </xdr:pic>
    <xdr:clientData/>
  </xdr:twoCellAnchor>
  <xdr:twoCellAnchor>
    <xdr:from>
      <xdr:col>66</xdr:col>
      <xdr:colOff>644923</xdr:colOff>
      <xdr:row>567</xdr:row>
      <xdr:rowOff>9922</xdr:rowOff>
    </xdr:from>
    <xdr:to>
      <xdr:col>71</xdr:col>
      <xdr:colOff>42863</xdr:colOff>
      <xdr:row>570</xdr:row>
      <xdr:rowOff>179387</xdr:rowOff>
    </xdr:to>
    <xdr:sp macro="" textlink="">
      <xdr:nvSpPr>
        <xdr:cNvPr id="237" name="ZoneTexte 236">
          <a:extLst>
            <a:ext uri="{FF2B5EF4-FFF2-40B4-BE49-F238E27FC236}">
              <a16:creationId xmlns:a16="http://schemas.microsoft.com/office/drawing/2014/main" id="{29B530EF-5695-456F-9D22-9A8AA7A8D5DD}"/>
            </a:ext>
          </a:extLst>
        </xdr:cNvPr>
        <xdr:cNvSpPr txBox="1"/>
      </xdr:nvSpPr>
      <xdr:spPr>
        <a:xfrm>
          <a:off x="59610626" y="10689828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71</xdr:col>
      <xdr:colOff>0</xdr:colOff>
      <xdr:row>550</xdr:row>
      <xdr:rowOff>0</xdr:rowOff>
    </xdr:from>
    <xdr:to>
      <xdr:col>78</xdr:col>
      <xdr:colOff>347347</xdr:colOff>
      <xdr:row>575</xdr:row>
      <xdr:rowOff>106158</xdr:rowOff>
    </xdr:to>
    <xdr:pic>
      <xdr:nvPicPr>
        <xdr:cNvPr id="238" name="Image 237">
          <a:extLst>
            <a:ext uri="{FF2B5EF4-FFF2-40B4-BE49-F238E27FC236}">
              <a16:creationId xmlns:a16="http://schemas.microsoft.com/office/drawing/2014/main" id="{798148DF-7B2C-47F0-BDCD-FBFAFDE0D1EB}"/>
            </a:ext>
          </a:extLst>
        </xdr:cNvPr>
        <xdr:cNvPicPr>
          <a:picLocks noChangeAspect="1"/>
        </xdr:cNvPicPr>
      </xdr:nvPicPr>
      <xdr:blipFill>
        <a:blip xmlns:r="http://schemas.openxmlformats.org/officeDocument/2006/relationships" r:embed="rId119"/>
        <a:stretch>
          <a:fillRect/>
        </a:stretch>
      </xdr:blipFill>
      <xdr:spPr>
        <a:xfrm>
          <a:off x="62785625" y="103683594"/>
          <a:ext cx="5695238" cy="4819048"/>
        </a:xfrm>
        <a:prstGeom prst="rect">
          <a:avLst/>
        </a:prstGeom>
      </xdr:spPr>
    </xdr:pic>
    <xdr:clientData/>
  </xdr:twoCellAnchor>
  <xdr:twoCellAnchor>
    <xdr:from>
      <xdr:col>73</xdr:col>
      <xdr:colOff>426641</xdr:colOff>
      <xdr:row>565</xdr:row>
      <xdr:rowOff>49610</xdr:rowOff>
    </xdr:from>
    <xdr:to>
      <xdr:col>77</xdr:col>
      <xdr:colOff>588566</xdr:colOff>
      <xdr:row>569</xdr:row>
      <xdr:rowOff>30559</xdr:rowOff>
    </xdr:to>
    <xdr:sp macro="" textlink="">
      <xdr:nvSpPr>
        <xdr:cNvPr id="239" name="ZoneTexte 238">
          <a:extLst>
            <a:ext uri="{FF2B5EF4-FFF2-40B4-BE49-F238E27FC236}">
              <a16:creationId xmlns:a16="http://schemas.microsoft.com/office/drawing/2014/main" id="{C4F38019-B2D3-47DA-8B0A-33B05D634511}"/>
            </a:ext>
          </a:extLst>
        </xdr:cNvPr>
        <xdr:cNvSpPr txBox="1"/>
      </xdr:nvSpPr>
      <xdr:spPr>
        <a:xfrm>
          <a:off x="64740235" y="106560938"/>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78</xdr:col>
      <xdr:colOff>0</xdr:colOff>
      <xdr:row>547</xdr:row>
      <xdr:rowOff>0</xdr:rowOff>
    </xdr:from>
    <xdr:to>
      <xdr:col>86</xdr:col>
      <xdr:colOff>164315</xdr:colOff>
      <xdr:row>572</xdr:row>
      <xdr:rowOff>115680</xdr:rowOff>
    </xdr:to>
    <xdr:pic>
      <xdr:nvPicPr>
        <xdr:cNvPr id="240" name="Image 239">
          <a:extLst>
            <a:ext uri="{FF2B5EF4-FFF2-40B4-BE49-F238E27FC236}">
              <a16:creationId xmlns:a16="http://schemas.microsoft.com/office/drawing/2014/main" id="{A88199D3-AFCB-484C-8847-22ED4B1D72A8}"/>
            </a:ext>
          </a:extLst>
        </xdr:cNvPr>
        <xdr:cNvPicPr>
          <a:picLocks noChangeAspect="1"/>
        </xdr:cNvPicPr>
      </xdr:nvPicPr>
      <xdr:blipFill>
        <a:blip xmlns:r="http://schemas.openxmlformats.org/officeDocument/2006/relationships" r:embed="rId120"/>
        <a:stretch>
          <a:fillRect/>
        </a:stretch>
      </xdr:blipFill>
      <xdr:spPr>
        <a:xfrm>
          <a:off x="68133516" y="103118047"/>
          <a:ext cx="6276190" cy="4828571"/>
        </a:xfrm>
        <a:prstGeom prst="rect">
          <a:avLst/>
        </a:prstGeom>
      </xdr:spPr>
    </xdr:pic>
    <xdr:clientData/>
  </xdr:twoCellAnchor>
  <xdr:twoCellAnchor>
    <xdr:from>
      <xdr:col>81</xdr:col>
      <xdr:colOff>119063</xdr:colOff>
      <xdr:row>561</xdr:row>
      <xdr:rowOff>128983</xdr:rowOff>
    </xdr:from>
    <xdr:to>
      <xdr:col>85</xdr:col>
      <xdr:colOff>280988</xdr:colOff>
      <xdr:row>565</xdr:row>
      <xdr:rowOff>109933</xdr:rowOff>
    </xdr:to>
    <xdr:sp macro="" textlink="">
      <xdr:nvSpPr>
        <xdr:cNvPr id="241" name="ZoneTexte 240">
          <a:extLst>
            <a:ext uri="{FF2B5EF4-FFF2-40B4-BE49-F238E27FC236}">
              <a16:creationId xmlns:a16="http://schemas.microsoft.com/office/drawing/2014/main" id="{ED93531A-C73E-4833-90D8-0C4491A7D6B6}"/>
            </a:ext>
          </a:extLst>
        </xdr:cNvPr>
        <xdr:cNvSpPr txBox="1"/>
      </xdr:nvSpPr>
      <xdr:spPr>
        <a:xfrm>
          <a:off x="70544532" y="10588624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86</xdr:col>
      <xdr:colOff>0</xdr:colOff>
      <xdr:row>544</xdr:row>
      <xdr:rowOff>0</xdr:rowOff>
    </xdr:from>
    <xdr:to>
      <xdr:col>93</xdr:col>
      <xdr:colOff>156872</xdr:colOff>
      <xdr:row>569</xdr:row>
      <xdr:rowOff>39490</xdr:rowOff>
    </xdr:to>
    <xdr:pic>
      <xdr:nvPicPr>
        <xdr:cNvPr id="242" name="Image 241">
          <a:extLst>
            <a:ext uri="{FF2B5EF4-FFF2-40B4-BE49-F238E27FC236}">
              <a16:creationId xmlns:a16="http://schemas.microsoft.com/office/drawing/2014/main" id="{F326AAD9-299F-451C-8300-1A156BC45D94}"/>
            </a:ext>
          </a:extLst>
        </xdr:cNvPr>
        <xdr:cNvPicPr>
          <a:picLocks noChangeAspect="1"/>
        </xdr:cNvPicPr>
      </xdr:nvPicPr>
      <xdr:blipFill>
        <a:blip xmlns:r="http://schemas.openxmlformats.org/officeDocument/2006/relationships" r:embed="rId121"/>
        <a:stretch>
          <a:fillRect/>
        </a:stretch>
      </xdr:blipFill>
      <xdr:spPr>
        <a:xfrm>
          <a:off x="74245391" y="102552500"/>
          <a:ext cx="5504762" cy="4752381"/>
        </a:xfrm>
        <a:prstGeom prst="rect">
          <a:avLst/>
        </a:prstGeom>
      </xdr:spPr>
    </xdr:pic>
    <xdr:clientData/>
  </xdr:twoCellAnchor>
  <xdr:twoCellAnchor>
    <xdr:from>
      <xdr:col>88</xdr:col>
      <xdr:colOff>456406</xdr:colOff>
      <xdr:row>559</xdr:row>
      <xdr:rowOff>99218</xdr:rowOff>
    </xdr:from>
    <xdr:to>
      <xdr:col>92</xdr:col>
      <xdr:colOff>618330</xdr:colOff>
      <xdr:row>563</xdr:row>
      <xdr:rowOff>80167</xdr:rowOff>
    </xdr:to>
    <xdr:sp macro="" textlink="">
      <xdr:nvSpPr>
        <xdr:cNvPr id="243" name="ZoneTexte 242">
          <a:extLst>
            <a:ext uri="{FF2B5EF4-FFF2-40B4-BE49-F238E27FC236}">
              <a16:creationId xmlns:a16="http://schemas.microsoft.com/office/drawing/2014/main" id="{785EF680-2B57-4031-9FF0-B536AA3F9D2A}"/>
            </a:ext>
          </a:extLst>
        </xdr:cNvPr>
        <xdr:cNvSpPr txBox="1"/>
      </xdr:nvSpPr>
      <xdr:spPr>
        <a:xfrm>
          <a:off x="76229765" y="105479452"/>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93</xdr:col>
      <xdr:colOff>0</xdr:colOff>
      <xdr:row>543</xdr:row>
      <xdr:rowOff>0</xdr:rowOff>
    </xdr:from>
    <xdr:to>
      <xdr:col>100</xdr:col>
      <xdr:colOff>271157</xdr:colOff>
      <xdr:row>567</xdr:row>
      <xdr:rowOff>113720</xdr:rowOff>
    </xdr:to>
    <xdr:pic>
      <xdr:nvPicPr>
        <xdr:cNvPr id="244" name="Image 243">
          <a:extLst>
            <a:ext uri="{FF2B5EF4-FFF2-40B4-BE49-F238E27FC236}">
              <a16:creationId xmlns:a16="http://schemas.microsoft.com/office/drawing/2014/main" id="{6E65498A-AED4-422C-886D-D0E0E4C7AD56}"/>
            </a:ext>
          </a:extLst>
        </xdr:cNvPr>
        <xdr:cNvPicPr>
          <a:picLocks noChangeAspect="1"/>
        </xdr:cNvPicPr>
      </xdr:nvPicPr>
      <xdr:blipFill>
        <a:blip xmlns:r="http://schemas.openxmlformats.org/officeDocument/2006/relationships" r:embed="rId122"/>
        <a:stretch>
          <a:fillRect/>
        </a:stretch>
      </xdr:blipFill>
      <xdr:spPr>
        <a:xfrm>
          <a:off x="79593281" y="102363984"/>
          <a:ext cx="5619048" cy="4638095"/>
        </a:xfrm>
        <a:prstGeom prst="rect">
          <a:avLst/>
        </a:prstGeom>
      </xdr:spPr>
    </xdr:pic>
    <xdr:clientData/>
  </xdr:twoCellAnchor>
  <xdr:twoCellAnchor>
    <xdr:from>
      <xdr:col>95</xdr:col>
      <xdr:colOff>545703</xdr:colOff>
      <xdr:row>558</xdr:row>
      <xdr:rowOff>168672</xdr:rowOff>
    </xdr:from>
    <xdr:to>
      <xdr:col>99</xdr:col>
      <xdr:colOff>707627</xdr:colOff>
      <xdr:row>562</xdr:row>
      <xdr:rowOff>149622</xdr:rowOff>
    </xdr:to>
    <xdr:sp macro="" textlink="">
      <xdr:nvSpPr>
        <xdr:cNvPr id="245" name="ZoneTexte 244">
          <a:extLst>
            <a:ext uri="{FF2B5EF4-FFF2-40B4-BE49-F238E27FC236}">
              <a16:creationId xmlns:a16="http://schemas.microsoft.com/office/drawing/2014/main" id="{311281B3-4D26-4754-9E0F-E8F31AF89850}"/>
            </a:ext>
          </a:extLst>
        </xdr:cNvPr>
        <xdr:cNvSpPr txBox="1"/>
      </xdr:nvSpPr>
      <xdr:spPr>
        <a:xfrm>
          <a:off x="81666953" y="10536039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99</xdr:col>
      <xdr:colOff>0</xdr:colOff>
      <xdr:row>542</xdr:row>
      <xdr:rowOff>0</xdr:rowOff>
    </xdr:from>
    <xdr:to>
      <xdr:col>106</xdr:col>
      <xdr:colOff>414015</xdr:colOff>
      <xdr:row>567</xdr:row>
      <xdr:rowOff>39491</xdr:rowOff>
    </xdr:to>
    <xdr:pic>
      <xdr:nvPicPr>
        <xdr:cNvPr id="246" name="Image 245">
          <a:extLst>
            <a:ext uri="{FF2B5EF4-FFF2-40B4-BE49-F238E27FC236}">
              <a16:creationId xmlns:a16="http://schemas.microsoft.com/office/drawing/2014/main" id="{11B75D4B-78DA-42FB-890B-51831C4F5E8A}"/>
            </a:ext>
          </a:extLst>
        </xdr:cNvPr>
        <xdr:cNvPicPr>
          <a:picLocks noChangeAspect="1"/>
        </xdr:cNvPicPr>
      </xdr:nvPicPr>
      <xdr:blipFill>
        <a:blip xmlns:r="http://schemas.openxmlformats.org/officeDocument/2006/relationships" r:embed="rId123"/>
        <a:stretch>
          <a:fillRect/>
        </a:stretch>
      </xdr:blipFill>
      <xdr:spPr>
        <a:xfrm>
          <a:off x="84177188" y="102175469"/>
          <a:ext cx="5761905" cy="4752381"/>
        </a:xfrm>
        <a:prstGeom prst="rect">
          <a:avLst/>
        </a:prstGeom>
      </xdr:spPr>
    </xdr:pic>
    <xdr:clientData/>
  </xdr:twoCellAnchor>
  <xdr:twoCellAnchor>
    <xdr:from>
      <xdr:col>101</xdr:col>
      <xdr:colOff>625079</xdr:colOff>
      <xdr:row>557</xdr:row>
      <xdr:rowOff>138906</xdr:rowOff>
    </xdr:from>
    <xdr:to>
      <xdr:col>106</xdr:col>
      <xdr:colOff>23019</xdr:colOff>
      <xdr:row>561</xdr:row>
      <xdr:rowOff>119855</xdr:rowOff>
    </xdr:to>
    <xdr:sp macro="" textlink="">
      <xdr:nvSpPr>
        <xdr:cNvPr id="247" name="ZoneTexte 246">
          <a:extLst>
            <a:ext uri="{FF2B5EF4-FFF2-40B4-BE49-F238E27FC236}">
              <a16:creationId xmlns:a16="http://schemas.microsoft.com/office/drawing/2014/main" id="{3C558CB6-466E-484C-9259-5CDE0B5F4EF6}"/>
            </a:ext>
          </a:extLst>
        </xdr:cNvPr>
        <xdr:cNvSpPr txBox="1"/>
      </xdr:nvSpPr>
      <xdr:spPr>
        <a:xfrm>
          <a:off x="86330235" y="10514210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106</xdr:col>
      <xdr:colOff>0</xdr:colOff>
      <xdr:row>541</xdr:row>
      <xdr:rowOff>0</xdr:rowOff>
    </xdr:from>
    <xdr:to>
      <xdr:col>113</xdr:col>
      <xdr:colOff>337823</xdr:colOff>
      <xdr:row>565</xdr:row>
      <xdr:rowOff>85149</xdr:rowOff>
    </xdr:to>
    <xdr:pic>
      <xdr:nvPicPr>
        <xdr:cNvPr id="248" name="Image 247">
          <a:extLst>
            <a:ext uri="{FF2B5EF4-FFF2-40B4-BE49-F238E27FC236}">
              <a16:creationId xmlns:a16="http://schemas.microsoft.com/office/drawing/2014/main" id="{14C24C20-97DA-482E-936C-E1BD653B086B}"/>
            </a:ext>
          </a:extLst>
        </xdr:cNvPr>
        <xdr:cNvPicPr>
          <a:picLocks noChangeAspect="1"/>
        </xdr:cNvPicPr>
      </xdr:nvPicPr>
      <xdr:blipFill>
        <a:blip xmlns:r="http://schemas.openxmlformats.org/officeDocument/2006/relationships" r:embed="rId124"/>
        <a:stretch>
          <a:fillRect/>
        </a:stretch>
      </xdr:blipFill>
      <xdr:spPr>
        <a:xfrm>
          <a:off x="89525078" y="101986953"/>
          <a:ext cx="5685714" cy="4609524"/>
        </a:xfrm>
        <a:prstGeom prst="rect">
          <a:avLst/>
        </a:prstGeom>
      </xdr:spPr>
    </xdr:pic>
    <xdr:clientData/>
  </xdr:twoCellAnchor>
  <xdr:twoCellAnchor>
    <xdr:from>
      <xdr:col>108</xdr:col>
      <xdr:colOff>367109</xdr:colOff>
      <xdr:row>557</xdr:row>
      <xdr:rowOff>0</xdr:rowOff>
    </xdr:from>
    <xdr:to>
      <xdr:col>112</xdr:col>
      <xdr:colOff>529034</xdr:colOff>
      <xdr:row>560</xdr:row>
      <xdr:rowOff>169465</xdr:rowOff>
    </xdr:to>
    <xdr:sp macro="" textlink="">
      <xdr:nvSpPr>
        <xdr:cNvPr id="249" name="ZoneTexte 248">
          <a:extLst>
            <a:ext uri="{FF2B5EF4-FFF2-40B4-BE49-F238E27FC236}">
              <a16:creationId xmlns:a16="http://schemas.microsoft.com/office/drawing/2014/main" id="{A286B48F-0679-47DC-A9BA-6D4E24E11567}"/>
            </a:ext>
          </a:extLst>
        </xdr:cNvPr>
        <xdr:cNvSpPr txBox="1"/>
      </xdr:nvSpPr>
      <xdr:spPr>
        <a:xfrm>
          <a:off x="91420156" y="105003203"/>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113</xdr:col>
      <xdr:colOff>0</xdr:colOff>
      <xdr:row>540</xdr:row>
      <xdr:rowOff>0</xdr:rowOff>
    </xdr:from>
    <xdr:to>
      <xdr:col>120</xdr:col>
      <xdr:colOff>252110</xdr:colOff>
      <xdr:row>564</xdr:row>
      <xdr:rowOff>94673</xdr:rowOff>
    </xdr:to>
    <xdr:pic>
      <xdr:nvPicPr>
        <xdr:cNvPr id="250" name="Image 249">
          <a:extLst>
            <a:ext uri="{FF2B5EF4-FFF2-40B4-BE49-F238E27FC236}">
              <a16:creationId xmlns:a16="http://schemas.microsoft.com/office/drawing/2014/main" id="{EFEEF11D-D307-4A82-A25D-0C3E34A0CA2A}"/>
            </a:ext>
          </a:extLst>
        </xdr:cNvPr>
        <xdr:cNvPicPr>
          <a:picLocks noChangeAspect="1"/>
        </xdr:cNvPicPr>
      </xdr:nvPicPr>
      <xdr:blipFill>
        <a:blip xmlns:r="http://schemas.openxmlformats.org/officeDocument/2006/relationships" r:embed="rId125"/>
        <a:stretch>
          <a:fillRect/>
        </a:stretch>
      </xdr:blipFill>
      <xdr:spPr>
        <a:xfrm>
          <a:off x="94872969" y="101798438"/>
          <a:ext cx="5600000" cy="4619048"/>
        </a:xfrm>
        <a:prstGeom prst="rect">
          <a:avLst/>
        </a:prstGeom>
      </xdr:spPr>
    </xdr:pic>
    <xdr:clientData/>
  </xdr:twoCellAnchor>
  <xdr:twoCellAnchor>
    <xdr:from>
      <xdr:col>115</xdr:col>
      <xdr:colOff>515938</xdr:colOff>
      <xdr:row>555</xdr:row>
      <xdr:rowOff>0</xdr:rowOff>
    </xdr:from>
    <xdr:to>
      <xdr:col>119</xdr:col>
      <xdr:colOff>677863</xdr:colOff>
      <xdr:row>558</xdr:row>
      <xdr:rowOff>169465</xdr:rowOff>
    </xdr:to>
    <xdr:sp macro="" textlink="">
      <xdr:nvSpPr>
        <xdr:cNvPr id="251" name="ZoneTexte 250">
          <a:extLst>
            <a:ext uri="{FF2B5EF4-FFF2-40B4-BE49-F238E27FC236}">
              <a16:creationId xmlns:a16="http://schemas.microsoft.com/office/drawing/2014/main" id="{40CD223B-FFB1-45A6-8F19-D5225F5DF94A}"/>
            </a:ext>
          </a:extLst>
        </xdr:cNvPr>
        <xdr:cNvSpPr txBox="1"/>
      </xdr:nvSpPr>
      <xdr:spPr>
        <a:xfrm>
          <a:off x="96916876" y="104626172"/>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539</xdr:row>
      <xdr:rowOff>0</xdr:rowOff>
    </xdr:from>
    <xdr:to>
      <xdr:col>15</xdr:col>
      <xdr:colOff>747347</xdr:colOff>
      <xdr:row>564</xdr:row>
      <xdr:rowOff>20442</xdr:rowOff>
    </xdr:to>
    <xdr:pic>
      <xdr:nvPicPr>
        <xdr:cNvPr id="252" name="Image 251">
          <a:extLst>
            <a:ext uri="{FF2B5EF4-FFF2-40B4-BE49-F238E27FC236}">
              <a16:creationId xmlns:a16="http://schemas.microsoft.com/office/drawing/2014/main" id="{35C5835A-B614-40F5-B817-BB7114FC0C81}"/>
            </a:ext>
          </a:extLst>
        </xdr:cNvPr>
        <xdr:cNvPicPr>
          <a:picLocks noChangeAspect="1"/>
        </xdr:cNvPicPr>
      </xdr:nvPicPr>
      <xdr:blipFill>
        <a:blip xmlns:r="http://schemas.openxmlformats.org/officeDocument/2006/relationships" r:embed="rId126"/>
        <a:stretch>
          <a:fillRect/>
        </a:stretch>
      </xdr:blipFill>
      <xdr:spPr>
        <a:xfrm>
          <a:off x="14654609" y="101609922"/>
          <a:ext cx="6095238" cy="4733333"/>
        </a:xfrm>
        <a:prstGeom prst="rect">
          <a:avLst/>
        </a:prstGeom>
      </xdr:spPr>
    </xdr:pic>
    <xdr:clientData/>
  </xdr:twoCellAnchor>
  <xdr:twoCellAnchor>
    <xdr:from>
      <xdr:col>10</xdr:col>
      <xdr:colOff>595313</xdr:colOff>
      <xdr:row>555</xdr:row>
      <xdr:rowOff>79375</xdr:rowOff>
    </xdr:from>
    <xdr:to>
      <xdr:col>14</xdr:col>
      <xdr:colOff>757237</xdr:colOff>
      <xdr:row>559</xdr:row>
      <xdr:rowOff>60325</xdr:rowOff>
    </xdr:to>
    <xdr:sp macro="" textlink="">
      <xdr:nvSpPr>
        <xdr:cNvPr id="253" name="ZoneTexte 252">
          <a:extLst>
            <a:ext uri="{FF2B5EF4-FFF2-40B4-BE49-F238E27FC236}">
              <a16:creationId xmlns:a16="http://schemas.microsoft.com/office/drawing/2014/main" id="{019F5D44-3F67-40B4-81B1-22D7FFFEB7E1}"/>
            </a:ext>
          </a:extLst>
        </xdr:cNvPr>
        <xdr:cNvSpPr txBox="1"/>
      </xdr:nvSpPr>
      <xdr:spPr>
        <a:xfrm>
          <a:off x="16777891" y="10470554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15</xdr:col>
      <xdr:colOff>0</xdr:colOff>
      <xdr:row>538</xdr:row>
      <xdr:rowOff>0</xdr:rowOff>
    </xdr:from>
    <xdr:to>
      <xdr:col>22</xdr:col>
      <xdr:colOff>414014</xdr:colOff>
      <xdr:row>562</xdr:row>
      <xdr:rowOff>142292</xdr:rowOff>
    </xdr:to>
    <xdr:pic>
      <xdr:nvPicPr>
        <xdr:cNvPr id="254" name="Image 253">
          <a:extLst>
            <a:ext uri="{FF2B5EF4-FFF2-40B4-BE49-F238E27FC236}">
              <a16:creationId xmlns:a16="http://schemas.microsoft.com/office/drawing/2014/main" id="{B1A94BDB-CA62-4636-938F-B343E6584A81}"/>
            </a:ext>
          </a:extLst>
        </xdr:cNvPr>
        <xdr:cNvPicPr>
          <a:picLocks noChangeAspect="1"/>
        </xdr:cNvPicPr>
      </xdr:nvPicPr>
      <xdr:blipFill>
        <a:blip xmlns:r="http://schemas.openxmlformats.org/officeDocument/2006/relationships" r:embed="rId127"/>
        <a:stretch>
          <a:fillRect/>
        </a:stretch>
      </xdr:blipFill>
      <xdr:spPr>
        <a:xfrm>
          <a:off x="20002500" y="101421406"/>
          <a:ext cx="5761905" cy="4666667"/>
        </a:xfrm>
        <a:prstGeom prst="rect">
          <a:avLst/>
        </a:prstGeom>
      </xdr:spPr>
    </xdr:pic>
    <xdr:clientData/>
  </xdr:twoCellAnchor>
  <xdr:twoCellAnchor>
    <xdr:from>
      <xdr:col>17</xdr:col>
      <xdr:colOff>506016</xdr:colOff>
      <xdr:row>554</xdr:row>
      <xdr:rowOff>39688</xdr:rowOff>
    </xdr:from>
    <xdr:to>
      <xdr:col>21</xdr:col>
      <xdr:colOff>667941</xdr:colOff>
      <xdr:row>558</xdr:row>
      <xdr:rowOff>20637</xdr:rowOff>
    </xdr:to>
    <xdr:sp macro="" textlink="">
      <xdr:nvSpPr>
        <xdr:cNvPr id="255" name="ZoneTexte 254">
          <a:extLst>
            <a:ext uri="{FF2B5EF4-FFF2-40B4-BE49-F238E27FC236}">
              <a16:creationId xmlns:a16="http://schemas.microsoft.com/office/drawing/2014/main" id="{5D428F47-82FF-4DE8-A31B-672ECB15CCF8}"/>
            </a:ext>
          </a:extLst>
        </xdr:cNvPr>
        <xdr:cNvSpPr txBox="1"/>
      </xdr:nvSpPr>
      <xdr:spPr>
        <a:xfrm>
          <a:off x="22036485" y="104477344"/>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22</xdr:col>
      <xdr:colOff>0</xdr:colOff>
      <xdr:row>537</xdr:row>
      <xdr:rowOff>0</xdr:rowOff>
    </xdr:from>
    <xdr:to>
      <xdr:col>29</xdr:col>
      <xdr:colOff>242586</xdr:colOff>
      <xdr:row>561</xdr:row>
      <xdr:rowOff>170863</xdr:rowOff>
    </xdr:to>
    <xdr:pic>
      <xdr:nvPicPr>
        <xdr:cNvPr id="256" name="Image 255">
          <a:extLst>
            <a:ext uri="{FF2B5EF4-FFF2-40B4-BE49-F238E27FC236}">
              <a16:creationId xmlns:a16="http://schemas.microsoft.com/office/drawing/2014/main" id="{7CE47505-4DFB-43BF-A16D-4A7C5A06C473}"/>
            </a:ext>
          </a:extLst>
        </xdr:cNvPr>
        <xdr:cNvPicPr>
          <a:picLocks noChangeAspect="1"/>
        </xdr:cNvPicPr>
      </xdr:nvPicPr>
      <xdr:blipFill>
        <a:blip xmlns:r="http://schemas.openxmlformats.org/officeDocument/2006/relationships" r:embed="rId128"/>
        <a:stretch>
          <a:fillRect/>
        </a:stretch>
      </xdr:blipFill>
      <xdr:spPr>
        <a:xfrm>
          <a:off x="25350391" y="101232891"/>
          <a:ext cx="5590476" cy="4695238"/>
        </a:xfrm>
        <a:prstGeom prst="rect">
          <a:avLst/>
        </a:prstGeom>
      </xdr:spPr>
    </xdr:pic>
    <xdr:clientData/>
  </xdr:twoCellAnchor>
  <xdr:twoCellAnchor>
    <xdr:from>
      <xdr:col>24</xdr:col>
      <xdr:colOff>188516</xdr:colOff>
      <xdr:row>552</xdr:row>
      <xdr:rowOff>158750</xdr:rowOff>
    </xdr:from>
    <xdr:to>
      <xdr:col>28</xdr:col>
      <xdr:colOff>350440</xdr:colOff>
      <xdr:row>556</xdr:row>
      <xdr:rowOff>139699</xdr:rowOff>
    </xdr:to>
    <xdr:sp macro="" textlink="">
      <xdr:nvSpPr>
        <xdr:cNvPr id="257" name="ZoneTexte 256">
          <a:extLst>
            <a:ext uri="{FF2B5EF4-FFF2-40B4-BE49-F238E27FC236}">
              <a16:creationId xmlns:a16="http://schemas.microsoft.com/office/drawing/2014/main" id="{8B76F3E9-8B61-4EB8-92FF-35ECDCA673EB}"/>
            </a:ext>
          </a:extLst>
        </xdr:cNvPr>
        <xdr:cNvSpPr txBox="1"/>
      </xdr:nvSpPr>
      <xdr:spPr>
        <a:xfrm>
          <a:off x="27066875" y="104219375"/>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29</xdr:col>
      <xdr:colOff>0</xdr:colOff>
      <xdr:row>536</xdr:row>
      <xdr:rowOff>0</xdr:rowOff>
    </xdr:from>
    <xdr:to>
      <xdr:col>37</xdr:col>
      <xdr:colOff>78601</xdr:colOff>
      <xdr:row>560</xdr:row>
      <xdr:rowOff>8958</xdr:rowOff>
    </xdr:to>
    <xdr:pic>
      <xdr:nvPicPr>
        <xdr:cNvPr id="258" name="Image 257">
          <a:extLst>
            <a:ext uri="{FF2B5EF4-FFF2-40B4-BE49-F238E27FC236}">
              <a16:creationId xmlns:a16="http://schemas.microsoft.com/office/drawing/2014/main" id="{7D58670E-675E-4E7F-B79D-70206C019441}"/>
            </a:ext>
          </a:extLst>
        </xdr:cNvPr>
        <xdr:cNvPicPr>
          <a:picLocks noChangeAspect="1"/>
        </xdr:cNvPicPr>
      </xdr:nvPicPr>
      <xdr:blipFill>
        <a:blip xmlns:r="http://schemas.openxmlformats.org/officeDocument/2006/relationships" r:embed="rId129"/>
        <a:stretch>
          <a:fillRect/>
        </a:stretch>
      </xdr:blipFill>
      <xdr:spPr>
        <a:xfrm>
          <a:off x="30698281" y="101044375"/>
          <a:ext cx="6190476" cy="4533333"/>
        </a:xfrm>
        <a:prstGeom prst="rect">
          <a:avLst/>
        </a:prstGeom>
      </xdr:spPr>
    </xdr:pic>
    <xdr:clientData/>
  </xdr:twoCellAnchor>
  <xdr:twoCellAnchor>
    <xdr:from>
      <xdr:col>31</xdr:col>
      <xdr:colOff>595313</xdr:colOff>
      <xdr:row>552</xdr:row>
      <xdr:rowOff>29766</xdr:rowOff>
    </xdr:from>
    <xdr:to>
      <xdr:col>35</xdr:col>
      <xdr:colOff>757237</xdr:colOff>
      <xdr:row>556</xdr:row>
      <xdr:rowOff>10715</xdr:rowOff>
    </xdr:to>
    <xdr:sp macro="" textlink="">
      <xdr:nvSpPr>
        <xdr:cNvPr id="259" name="ZoneTexte 258">
          <a:extLst>
            <a:ext uri="{FF2B5EF4-FFF2-40B4-BE49-F238E27FC236}">
              <a16:creationId xmlns:a16="http://schemas.microsoft.com/office/drawing/2014/main" id="{261FD69C-DE99-4DC5-B31A-1CA51E61EB21}"/>
            </a:ext>
          </a:extLst>
        </xdr:cNvPr>
        <xdr:cNvSpPr txBox="1"/>
      </xdr:nvSpPr>
      <xdr:spPr>
        <a:xfrm>
          <a:off x="32821563" y="10409039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36</xdr:col>
      <xdr:colOff>0</xdr:colOff>
      <xdr:row>535</xdr:row>
      <xdr:rowOff>0</xdr:rowOff>
    </xdr:from>
    <xdr:to>
      <xdr:col>43</xdr:col>
      <xdr:colOff>366395</xdr:colOff>
      <xdr:row>559</xdr:row>
      <xdr:rowOff>142292</xdr:rowOff>
    </xdr:to>
    <xdr:pic>
      <xdr:nvPicPr>
        <xdr:cNvPr id="260" name="Image 259">
          <a:extLst>
            <a:ext uri="{FF2B5EF4-FFF2-40B4-BE49-F238E27FC236}">
              <a16:creationId xmlns:a16="http://schemas.microsoft.com/office/drawing/2014/main" id="{7731B2E4-C254-4820-8F1F-14201443BD2B}"/>
            </a:ext>
          </a:extLst>
        </xdr:cNvPr>
        <xdr:cNvPicPr>
          <a:picLocks noChangeAspect="1"/>
        </xdr:cNvPicPr>
      </xdr:nvPicPr>
      <xdr:blipFill>
        <a:blip xmlns:r="http://schemas.openxmlformats.org/officeDocument/2006/relationships" r:embed="rId130"/>
        <a:stretch>
          <a:fillRect/>
        </a:stretch>
      </xdr:blipFill>
      <xdr:spPr>
        <a:xfrm>
          <a:off x="36046172" y="100855859"/>
          <a:ext cx="5714286" cy="4666667"/>
        </a:xfrm>
        <a:prstGeom prst="rect">
          <a:avLst/>
        </a:prstGeom>
      </xdr:spPr>
    </xdr:pic>
    <xdr:clientData/>
  </xdr:twoCellAnchor>
  <xdr:twoCellAnchor>
    <xdr:from>
      <xdr:col>38</xdr:col>
      <xdr:colOff>694531</xdr:colOff>
      <xdr:row>549</xdr:row>
      <xdr:rowOff>128985</xdr:rowOff>
    </xdr:from>
    <xdr:to>
      <xdr:col>43</xdr:col>
      <xdr:colOff>92471</xdr:colOff>
      <xdr:row>553</xdr:row>
      <xdr:rowOff>109934</xdr:rowOff>
    </xdr:to>
    <xdr:sp macro="" textlink="">
      <xdr:nvSpPr>
        <xdr:cNvPr id="261" name="ZoneTexte 260">
          <a:extLst>
            <a:ext uri="{FF2B5EF4-FFF2-40B4-BE49-F238E27FC236}">
              <a16:creationId xmlns:a16="http://schemas.microsoft.com/office/drawing/2014/main" id="{90D6DF84-8578-48C7-B8B4-54D626D71959}"/>
            </a:ext>
          </a:extLst>
        </xdr:cNvPr>
        <xdr:cNvSpPr txBox="1"/>
      </xdr:nvSpPr>
      <xdr:spPr>
        <a:xfrm>
          <a:off x="38268672" y="103624063"/>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43</xdr:col>
      <xdr:colOff>0</xdr:colOff>
      <xdr:row>526</xdr:row>
      <xdr:rowOff>0</xdr:rowOff>
    </xdr:from>
    <xdr:to>
      <xdr:col>50</xdr:col>
      <xdr:colOff>471158</xdr:colOff>
      <xdr:row>551</xdr:row>
      <xdr:rowOff>20443</xdr:rowOff>
    </xdr:to>
    <xdr:pic>
      <xdr:nvPicPr>
        <xdr:cNvPr id="262" name="Image 261">
          <a:extLst>
            <a:ext uri="{FF2B5EF4-FFF2-40B4-BE49-F238E27FC236}">
              <a16:creationId xmlns:a16="http://schemas.microsoft.com/office/drawing/2014/main" id="{B58D911F-4328-46D5-BC92-FBE037FB9484}"/>
            </a:ext>
          </a:extLst>
        </xdr:cNvPr>
        <xdr:cNvPicPr>
          <a:picLocks noChangeAspect="1"/>
        </xdr:cNvPicPr>
      </xdr:nvPicPr>
      <xdr:blipFill>
        <a:blip xmlns:r="http://schemas.openxmlformats.org/officeDocument/2006/relationships" r:embed="rId131"/>
        <a:stretch>
          <a:fillRect/>
        </a:stretch>
      </xdr:blipFill>
      <xdr:spPr>
        <a:xfrm>
          <a:off x="41394063" y="99159219"/>
          <a:ext cx="5819048" cy="4733333"/>
        </a:xfrm>
        <a:prstGeom prst="rect">
          <a:avLst/>
        </a:prstGeom>
      </xdr:spPr>
    </xdr:pic>
    <xdr:clientData/>
  </xdr:twoCellAnchor>
  <xdr:twoCellAnchor>
    <xdr:from>
      <xdr:col>45</xdr:col>
      <xdr:colOff>466328</xdr:colOff>
      <xdr:row>541</xdr:row>
      <xdr:rowOff>109141</xdr:rowOff>
    </xdr:from>
    <xdr:to>
      <xdr:col>49</xdr:col>
      <xdr:colOff>628252</xdr:colOff>
      <xdr:row>545</xdr:row>
      <xdr:rowOff>90090</xdr:rowOff>
    </xdr:to>
    <xdr:sp macro="" textlink="">
      <xdr:nvSpPr>
        <xdr:cNvPr id="263" name="ZoneTexte 262">
          <a:extLst>
            <a:ext uri="{FF2B5EF4-FFF2-40B4-BE49-F238E27FC236}">
              <a16:creationId xmlns:a16="http://schemas.microsoft.com/office/drawing/2014/main" id="{C2C2487F-6796-44C1-B385-44EF4DF9E307}"/>
            </a:ext>
          </a:extLst>
        </xdr:cNvPr>
        <xdr:cNvSpPr txBox="1"/>
      </xdr:nvSpPr>
      <xdr:spPr>
        <a:xfrm>
          <a:off x="43388359" y="102096094"/>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50</xdr:col>
      <xdr:colOff>0</xdr:colOff>
      <xdr:row>524</xdr:row>
      <xdr:rowOff>0</xdr:rowOff>
    </xdr:from>
    <xdr:to>
      <xdr:col>57</xdr:col>
      <xdr:colOff>756871</xdr:colOff>
      <xdr:row>549</xdr:row>
      <xdr:rowOff>68062</xdr:rowOff>
    </xdr:to>
    <xdr:pic>
      <xdr:nvPicPr>
        <xdr:cNvPr id="264" name="Image 263">
          <a:extLst>
            <a:ext uri="{FF2B5EF4-FFF2-40B4-BE49-F238E27FC236}">
              <a16:creationId xmlns:a16="http://schemas.microsoft.com/office/drawing/2014/main" id="{C0E1ECF0-BB07-43C0-891B-5E182A4C3592}"/>
            </a:ext>
          </a:extLst>
        </xdr:cNvPr>
        <xdr:cNvPicPr>
          <a:picLocks noChangeAspect="1"/>
        </xdr:cNvPicPr>
      </xdr:nvPicPr>
      <xdr:blipFill>
        <a:blip xmlns:r="http://schemas.openxmlformats.org/officeDocument/2006/relationships" r:embed="rId132"/>
        <a:stretch>
          <a:fillRect/>
        </a:stretch>
      </xdr:blipFill>
      <xdr:spPr>
        <a:xfrm>
          <a:off x="46741953" y="98782188"/>
          <a:ext cx="6104762" cy="4780952"/>
        </a:xfrm>
        <a:prstGeom prst="rect">
          <a:avLst/>
        </a:prstGeom>
      </xdr:spPr>
    </xdr:pic>
    <xdr:clientData/>
  </xdr:twoCellAnchor>
  <xdr:twoCellAnchor>
    <xdr:from>
      <xdr:col>52</xdr:col>
      <xdr:colOff>625078</xdr:colOff>
      <xdr:row>540</xdr:row>
      <xdr:rowOff>119062</xdr:rowOff>
    </xdr:from>
    <xdr:to>
      <xdr:col>57</xdr:col>
      <xdr:colOff>23018</xdr:colOff>
      <xdr:row>544</xdr:row>
      <xdr:rowOff>100012</xdr:rowOff>
    </xdr:to>
    <xdr:sp macro="" textlink="">
      <xdr:nvSpPr>
        <xdr:cNvPr id="265" name="ZoneTexte 264">
          <a:extLst>
            <a:ext uri="{FF2B5EF4-FFF2-40B4-BE49-F238E27FC236}">
              <a16:creationId xmlns:a16="http://schemas.microsoft.com/office/drawing/2014/main" id="{BD12F3CD-C5B1-4528-B73A-6CCF01F731C5}"/>
            </a:ext>
          </a:extLst>
        </xdr:cNvPr>
        <xdr:cNvSpPr txBox="1"/>
      </xdr:nvSpPr>
      <xdr:spPr>
        <a:xfrm>
          <a:off x="48895000" y="101917500"/>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507</xdr:row>
      <xdr:rowOff>0</xdr:rowOff>
    </xdr:from>
    <xdr:to>
      <xdr:col>15</xdr:col>
      <xdr:colOff>423538</xdr:colOff>
      <xdr:row>533</xdr:row>
      <xdr:rowOff>22403</xdr:rowOff>
    </xdr:to>
    <xdr:pic>
      <xdr:nvPicPr>
        <xdr:cNvPr id="266" name="Image 265">
          <a:extLst>
            <a:ext uri="{FF2B5EF4-FFF2-40B4-BE49-F238E27FC236}">
              <a16:creationId xmlns:a16="http://schemas.microsoft.com/office/drawing/2014/main" id="{0544FEAF-95E8-4EF0-B925-4DD2945E29A5}"/>
            </a:ext>
          </a:extLst>
        </xdr:cNvPr>
        <xdr:cNvPicPr>
          <a:picLocks noChangeAspect="1"/>
        </xdr:cNvPicPr>
      </xdr:nvPicPr>
      <xdr:blipFill>
        <a:blip xmlns:r="http://schemas.openxmlformats.org/officeDocument/2006/relationships" r:embed="rId133"/>
        <a:stretch>
          <a:fillRect/>
        </a:stretch>
      </xdr:blipFill>
      <xdr:spPr>
        <a:xfrm>
          <a:off x="14654609" y="95577422"/>
          <a:ext cx="5771429" cy="4923809"/>
        </a:xfrm>
        <a:prstGeom prst="rect">
          <a:avLst/>
        </a:prstGeom>
      </xdr:spPr>
    </xdr:pic>
    <xdr:clientData/>
  </xdr:twoCellAnchor>
  <xdr:twoCellAnchor>
    <xdr:from>
      <xdr:col>10</xdr:col>
      <xdr:colOff>575469</xdr:colOff>
      <xdr:row>521</xdr:row>
      <xdr:rowOff>158750</xdr:rowOff>
    </xdr:from>
    <xdr:to>
      <xdr:col>13</xdr:col>
      <xdr:colOff>535782</xdr:colOff>
      <xdr:row>526</xdr:row>
      <xdr:rowOff>29765</xdr:rowOff>
    </xdr:to>
    <xdr:sp macro="" textlink="">
      <xdr:nvSpPr>
        <xdr:cNvPr id="267" name="ZoneTexte 266">
          <a:extLst>
            <a:ext uri="{FF2B5EF4-FFF2-40B4-BE49-F238E27FC236}">
              <a16:creationId xmlns:a16="http://schemas.microsoft.com/office/drawing/2014/main" id="{527BB14F-F220-444E-95E8-C1B35A26C3EC}"/>
            </a:ext>
          </a:extLst>
        </xdr:cNvPr>
        <xdr:cNvSpPr txBox="1"/>
      </xdr:nvSpPr>
      <xdr:spPr>
        <a:xfrm>
          <a:off x="16758047" y="98375391"/>
          <a:ext cx="2252266" cy="813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JANSSEN CILAG</a:t>
          </a:r>
        </a:p>
      </xdr:txBody>
    </xdr:sp>
    <xdr:clientData/>
  </xdr:twoCellAnchor>
  <xdr:twoCellAnchor editAs="oneCell">
    <xdr:from>
      <xdr:col>15</xdr:col>
      <xdr:colOff>0</xdr:colOff>
      <xdr:row>506</xdr:row>
      <xdr:rowOff>0</xdr:rowOff>
    </xdr:from>
    <xdr:to>
      <xdr:col>22</xdr:col>
      <xdr:colOff>347347</xdr:colOff>
      <xdr:row>531</xdr:row>
      <xdr:rowOff>77585</xdr:rowOff>
    </xdr:to>
    <xdr:pic>
      <xdr:nvPicPr>
        <xdr:cNvPr id="268" name="Image 267">
          <a:extLst>
            <a:ext uri="{FF2B5EF4-FFF2-40B4-BE49-F238E27FC236}">
              <a16:creationId xmlns:a16="http://schemas.microsoft.com/office/drawing/2014/main" id="{DD68665C-9D0E-418C-A835-9CD6A5BBAC86}"/>
            </a:ext>
          </a:extLst>
        </xdr:cNvPr>
        <xdr:cNvPicPr>
          <a:picLocks noChangeAspect="1"/>
        </xdr:cNvPicPr>
      </xdr:nvPicPr>
      <xdr:blipFill>
        <a:blip xmlns:r="http://schemas.openxmlformats.org/officeDocument/2006/relationships" r:embed="rId134"/>
        <a:stretch>
          <a:fillRect/>
        </a:stretch>
      </xdr:blipFill>
      <xdr:spPr>
        <a:xfrm>
          <a:off x="20002500" y="95388906"/>
          <a:ext cx="5695238" cy="4790476"/>
        </a:xfrm>
        <a:prstGeom prst="rect">
          <a:avLst/>
        </a:prstGeom>
      </xdr:spPr>
    </xdr:pic>
    <xdr:clientData/>
  </xdr:twoCellAnchor>
  <xdr:twoCellAnchor>
    <xdr:from>
      <xdr:col>17</xdr:col>
      <xdr:colOff>99218</xdr:colOff>
      <xdr:row>522</xdr:row>
      <xdr:rowOff>178594</xdr:rowOff>
    </xdr:from>
    <xdr:to>
      <xdr:col>21</xdr:col>
      <xdr:colOff>261143</xdr:colOff>
      <xdr:row>526</xdr:row>
      <xdr:rowOff>159543</xdr:rowOff>
    </xdr:to>
    <xdr:sp macro="" textlink="">
      <xdr:nvSpPr>
        <xdr:cNvPr id="269" name="ZoneTexte 268">
          <a:extLst>
            <a:ext uri="{FF2B5EF4-FFF2-40B4-BE49-F238E27FC236}">
              <a16:creationId xmlns:a16="http://schemas.microsoft.com/office/drawing/2014/main" id="{5E91BA9E-8B3F-49E8-AA22-CD366C01CC11}"/>
            </a:ext>
          </a:extLst>
        </xdr:cNvPr>
        <xdr:cNvSpPr txBox="1"/>
      </xdr:nvSpPr>
      <xdr:spPr>
        <a:xfrm>
          <a:off x="21629687" y="98583750"/>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22</xdr:col>
      <xdr:colOff>535781</xdr:colOff>
      <xdr:row>497</xdr:row>
      <xdr:rowOff>9921</xdr:rowOff>
    </xdr:from>
    <xdr:to>
      <xdr:col>30</xdr:col>
      <xdr:colOff>176287</xdr:colOff>
      <xdr:row>522</xdr:row>
      <xdr:rowOff>39888</xdr:rowOff>
    </xdr:to>
    <xdr:pic>
      <xdr:nvPicPr>
        <xdr:cNvPr id="270" name="Image 269">
          <a:extLst>
            <a:ext uri="{FF2B5EF4-FFF2-40B4-BE49-F238E27FC236}">
              <a16:creationId xmlns:a16="http://schemas.microsoft.com/office/drawing/2014/main" id="{AC13D4FC-3F21-40D7-A73C-63D3E70555F5}"/>
            </a:ext>
          </a:extLst>
        </xdr:cNvPr>
        <xdr:cNvPicPr>
          <a:picLocks noChangeAspect="1"/>
        </xdr:cNvPicPr>
      </xdr:nvPicPr>
      <xdr:blipFill>
        <a:blip xmlns:r="http://schemas.openxmlformats.org/officeDocument/2006/relationships" r:embed="rId135"/>
        <a:stretch>
          <a:fillRect/>
        </a:stretch>
      </xdr:blipFill>
      <xdr:spPr>
        <a:xfrm>
          <a:off x="25886172" y="93702187"/>
          <a:ext cx="5752381" cy="4742857"/>
        </a:xfrm>
        <a:prstGeom prst="rect">
          <a:avLst/>
        </a:prstGeom>
      </xdr:spPr>
    </xdr:pic>
    <xdr:clientData/>
  </xdr:twoCellAnchor>
  <xdr:twoCellAnchor>
    <xdr:from>
      <xdr:col>25</xdr:col>
      <xdr:colOff>218281</xdr:colOff>
      <xdr:row>513</xdr:row>
      <xdr:rowOff>29765</xdr:rowOff>
    </xdr:from>
    <xdr:to>
      <xdr:col>29</xdr:col>
      <xdr:colOff>380206</xdr:colOff>
      <xdr:row>517</xdr:row>
      <xdr:rowOff>10715</xdr:rowOff>
    </xdr:to>
    <xdr:sp macro="" textlink="">
      <xdr:nvSpPr>
        <xdr:cNvPr id="271" name="ZoneTexte 270">
          <a:extLst>
            <a:ext uri="{FF2B5EF4-FFF2-40B4-BE49-F238E27FC236}">
              <a16:creationId xmlns:a16="http://schemas.microsoft.com/office/drawing/2014/main" id="{6EEEB591-1FF0-4107-8267-036B284D120E}"/>
            </a:ext>
          </a:extLst>
        </xdr:cNvPr>
        <xdr:cNvSpPr txBox="1"/>
      </xdr:nvSpPr>
      <xdr:spPr>
        <a:xfrm>
          <a:off x="27860625" y="9673828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29</xdr:col>
      <xdr:colOff>0</xdr:colOff>
      <xdr:row>488</xdr:row>
      <xdr:rowOff>0</xdr:rowOff>
    </xdr:from>
    <xdr:to>
      <xdr:col>37</xdr:col>
      <xdr:colOff>145268</xdr:colOff>
      <xdr:row>515</xdr:row>
      <xdr:rowOff>110078</xdr:rowOff>
    </xdr:to>
    <xdr:pic>
      <xdr:nvPicPr>
        <xdr:cNvPr id="272" name="Image 271">
          <a:extLst>
            <a:ext uri="{FF2B5EF4-FFF2-40B4-BE49-F238E27FC236}">
              <a16:creationId xmlns:a16="http://schemas.microsoft.com/office/drawing/2014/main" id="{0F2BE85F-B2C6-43BB-A662-965466ED4CBF}"/>
            </a:ext>
          </a:extLst>
        </xdr:cNvPr>
        <xdr:cNvPicPr>
          <a:picLocks noChangeAspect="1"/>
        </xdr:cNvPicPr>
      </xdr:nvPicPr>
      <xdr:blipFill>
        <a:blip xmlns:r="http://schemas.openxmlformats.org/officeDocument/2006/relationships" r:embed="rId136"/>
        <a:stretch>
          <a:fillRect/>
        </a:stretch>
      </xdr:blipFill>
      <xdr:spPr>
        <a:xfrm>
          <a:off x="30698281" y="91995625"/>
          <a:ext cx="6257143" cy="5200000"/>
        </a:xfrm>
        <a:prstGeom prst="rect">
          <a:avLst/>
        </a:prstGeom>
      </xdr:spPr>
    </xdr:pic>
    <xdr:clientData/>
  </xdr:twoCellAnchor>
  <xdr:twoCellAnchor>
    <xdr:from>
      <xdr:col>31</xdr:col>
      <xdr:colOff>694531</xdr:colOff>
      <xdr:row>504</xdr:row>
      <xdr:rowOff>168672</xdr:rowOff>
    </xdr:from>
    <xdr:to>
      <xdr:col>36</xdr:col>
      <xdr:colOff>92471</xdr:colOff>
      <xdr:row>508</xdr:row>
      <xdr:rowOff>149621</xdr:rowOff>
    </xdr:to>
    <xdr:sp macro="" textlink="">
      <xdr:nvSpPr>
        <xdr:cNvPr id="273" name="ZoneTexte 272">
          <a:extLst>
            <a:ext uri="{FF2B5EF4-FFF2-40B4-BE49-F238E27FC236}">
              <a16:creationId xmlns:a16="http://schemas.microsoft.com/office/drawing/2014/main" id="{7BAC6550-3A80-44A1-BF68-C81FF8CEE740}"/>
            </a:ext>
          </a:extLst>
        </xdr:cNvPr>
        <xdr:cNvSpPr txBox="1"/>
      </xdr:nvSpPr>
      <xdr:spPr>
        <a:xfrm>
          <a:off x="32920781" y="9518054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36</xdr:col>
      <xdr:colOff>0</xdr:colOff>
      <xdr:row>483</xdr:row>
      <xdr:rowOff>0</xdr:rowOff>
    </xdr:from>
    <xdr:to>
      <xdr:col>44</xdr:col>
      <xdr:colOff>211934</xdr:colOff>
      <xdr:row>510</xdr:row>
      <xdr:rowOff>91030</xdr:rowOff>
    </xdr:to>
    <xdr:pic>
      <xdr:nvPicPr>
        <xdr:cNvPr id="274" name="Image 273">
          <a:extLst>
            <a:ext uri="{FF2B5EF4-FFF2-40B4-BE49-F238E27FC236}">
              <a16:creationId xmlns:a16="http://schemas.microsoft.com/office/drawing/2014/main" id="{615240F8-3D4F-4736-B72E-CD00F896DBC1}"/>
            </a:ext>
          </a:extLst>
        </xdr:cNvPr>
        <xdr:cNvPicPr>
          <a:picLocks noChangeAspect="1"/>
        </xdr:cNvPicPr>
      </xdr:nvPicPr>
      <xdr:blipFill>
        <a:blip xmlns:r="http://schemas.openxmlformats.org/officeDocument/2006/relationships" r:embed="rId137"/>
        <a:stretch>
          <a:fillRect/>
        </a:stretch>
      </xdr:blipFill>
      <xdr:spPr>
        <a:xfrm>
          <a:off x="36046172" y="91053047"/>
          <a:ext cx="6323809" cy="5180952"/>
        </a:xfrm>
        <a:prstGeom prst="rect">
          <a:avLst/>
        </a:prstGeom>
      </xdr:spPr>
    </xdr:pic>
    <xdr:clientData/>
  </xdr:twoCellAnchor>
  <xdr:twoCellAnchor>
    <xdr:from>
      <xdr:col>38</xdr:col>
      <xdr:colOff>595312</xdr:colOff>
      <xdr:row>500</xdr:row>
      <xdr:rowOff>148828</xdr:rowOff>
    </xdr:from>
    <xdr:to>
      <xdr:col>42</xdr:col>
      <xdr:colOff>757237</xdr:colOff>
      <xdr:row>504</xdr:row>
      <xdr:rowOff>129778</xdr:rowOff>
    </xdr:to>
    <xdr:sp macro="" textlink="">
      <xdr:nvSpPr>
        <xdr:cNvPr id="275" name="ZoneTexte 274">
          <a:extLst>
            <a:ext uri="{FF2B5EF4-FFF2-40B4-BE49-F238E27FC236}">
              <a16:creationId xmlns:a16="http://schemas.microsoft.com/office/drawing/2014/main" id="{13497F6B-5B87-41BB-AA28-47F59004D47E}"/>
            </a:ext>
          </a:extLst>
        </xdr:cNvPr>
        <xdr:cNvSpPr txBox="1"/>
      </xdr:nvSpPr>
      <xdr:spPr>
        <a:xfrm>
          <a:off x="38169453" y="9440664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478</xdr:row>
      <xdr:rowOff>0</xdr:rowOff>
    </xdr:from>
    <xdr:to>
      <xdr:col>16</xdr:col>
      <xdr:colOff>192887</xdr:colOff>
      <xdr:row>505</xdr:row>
      <xdr:rowOff>110078</xdr:rowOff>
    </xdr:to>
    <xdr:pic>
      <xdr:nvPicPr>
        <xdr:cNvPr id="276" name="Image 275">
          <a:extLst>
            <a:ext uri="{FF2B5EF4-FFF2-40B4-BE49-F238E27FC236}">
              <a16:creationId xmlns:a16="http://schemas.microsoft.com/office/drawing/2014/main" id="{66B82A2F-A01A-458D-9865-5B63DED0D29E}"/>
            </a:ext>
          </a:extLst>
        </xdr:cNvPr>
        <xdr:cNvPicPr>
          <a:picLocks noChangeAspect="1"/>
        </xdr:cNvPicPr>
      </xdr:nvPicPr>
      <xdr:blipFill>
        <a:blip xmlns:r="http://schemas.openxmlformats.org/officeDocument/2006/relationships" r:embed="rId138"/>
        <a:stretch>
          <a:fillRect/>
        </a:stretch>
      </xdr:blipFill>
      <xdr:spPr>
        <a:xfrm>
          <a:off x="14654609" y="90110469"/>
          <a:ext cx="6304762" cy="5200000"/>
        </a:xfrm>
        <a:prstGeom prst="rect">
          <a:avLst/>
        </a:prstGeom>
      </xdr:spPr>
    </xdr:pic>
    <xdr:clientData/>
  </xdr:twoCellAnchor>
  <xdr:twoCellAnchor>
    <xdr:from>
      <xdr:col>10</xdr:col>
      <xdr:colOff>476250</xdr:colOff>
      <xdr:row>494</xdr:row>
      <xdr:rowOff>99219</xdr:rowOff>
    </xdr:from>
    <xdr:to>
      <xdr:col>14</xdr:col>
      <xdr:colOff>638174</xdr:colOff>
      <xdr:row>498</xdr:row>
      <xdr:rowOff>80169</xdr:rowOff>
    </xdr:to>
    <xdr:sp macro="" textlink="">
      <xdr:nvSpPr>
        <xdr:cNvPr id="277" name="ZoneTexte 276">
          <a:extLst>
            <a:ext uri="{FF2B5EF4-FFF2-40B4-BE49-F238E27FC236}">
              <a16:creationId xmlns:a16="http://schemas.microsoft.com/office/drawing/2014/main" id="{04E3AF83-AE89-4191-942F-7C9B58AD57D6}"/>
            </a:ext>
          </a:extLst>
        </xdr:cNvPr>
        <xdr:cNvSpPr txBox="1"/>
      </xdr:nvSpPr>
      <xdr:spPr>
        <a:xfrm>
          <a:off x="16658828" y="93225938"/>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15</xdr:col>
      <xdr:colOff>0</xdr:colOff>
      <xdr:row>477</xdr:row>
      <xdr:rowOff>0</xdr:rowOff>
    </xdr:from>
    <xdr:to>
      <xdr:col>23</xdr:col>
      <xdr:colOff>211934</xdr:colOff>
      <xdr:row>504</xdr:row>
      <xdr:rowOff>119602</xdr:rowOff>
    </xdr:to>
    <xdr:pic>
      <xdr:nvPicPr>
        <xdr:cNvPr id="278" name="Image 277">
          <a:extLst>
            <a:ext uri="{FF2B5EF4-FFF2-40B4-BE49-F238E27FC236}">
              <a16:creationId xmlns:a16="http://schemas.microsoft.com/office/drawing/2014/main" id="{7551AFB0-0B77-4B16-A701-4B1E0CED3481}"/>
            </a:ext>
          </a:extLst>
        </xdr:cNvPr>
        <xdr:cNvPicPr>
          <a:picLocks noChangeAspect="1"/>
        </xdr:cNvPicPr>
      </xdr:nvPicPr>
      <xdr:blipFill>
        <a:blip xmlns:r="http://schemas.openxmlformats.org/officeDocument/2006/relationships" r:embed="rId139"/>
        <a:stretch>
          <a:fillRect/>
        </a:stretch>
      </xdr:blipFill>
      <xdr:spPr>
        <a:xfrm>
          <a:off x="20002500" y="89921953"/>
          <a:ext cx="6323809" cy="5209524"/>
        </a:xfrm>
        <a:prstGeom prst="rect">
          <a:avLst/>
        </a:prstGeom>
      </xdr:spPr>
    </xdr:pic>
    <xdr:clientData/>
  </xdr:twoCellAnchor>
  <xdr:twoCellAnchor>
    <xdr:from>
      <xdr:col>17</xdr:col>
      <xdr:colOff>654844</xdr:colOff>
      <xdr:row>496</xdr:row>
      <xdr:rowOff>59531</xdr:rowOff>
    </xdr:from>
    <xdr:to>
      <xdr:col>22</xdr:col>
      <xdr:colOff>52784</xdr:colOff>
      <xdr:row>500</xdr:row>
      <xdr:rowOff>40480</xdr:rowOff>
    </xdr:to>
    <xdr:sp macro="" textlink="">
      <xdr:nvSpPr>
        <xdr:cNvPr id="279" name="ZoneTexte 278">
          <a:extLst>
            <a:ext uri="{FF2B5EF4-FFF2-40B4-BE49-F238E27FC236}">
              <a16:creationId xmlns:a16="http://schemas.microsoft.com/office/drawing/2014/main" id="{96595FF9-CF67-4033-9F39-BA0BB37BA0CB}"/>
            </a:ext>
          </a:extLst>
        </xdr:cNvPr>
        <xdr:cNvSpPr txBox="1"/>
      </xdr:nvSpPr>
      <xdr:spPr>
        <a:xfrm>
          <a:off x="22185313" y="9356328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22</xdr:col>
      <xdr:colOff>734219</xdr:colOff>
      <xdr:row>468</xdr:row>
      <xdr:rowOff>9923</xdr:rowOff>
    </xdr:from>
    <xdr:to>
      <xdr:col>31</xdr:col>
      <xdr:colOff>267884</xdr:colOff>
      <xdr:row>496</xdr:row>
      <xdr:rowOff>45772</xdr:rowOff>
    </xdr:to>
    <xdr:pic>
      <xdr:nvPicPr>
        <xdr:cNvPr id="280" name="Image 279">
          <a:extLst>
            <a:ext uri="{FF2B5EF4-FFF2-40B4-BE49-F238E27FC236}">
              <a16:creationId xmlns:a16="http://schemas.microsoft.com/office/drawing/2014/main" id="{8115E4B9-13AC-473D-A4B5-A2D52D9B420E}"/>
            </a:ext>
          </a:extLst>
        </xdr:cNvPr>
        <xdr:cNvPicPr>
          <a:picLocks noChangeAspect="1"/>
        </xdr:cNvPicPr>
      </xdr:nvPicPr>
      <xdr:blipFill>
        <a:blip xmlns:r="http://schemas.openxmlformats.org/officeDocument/2006/relationships" r:embed="rId140"/>
        <a:stretch>
          <a:fillRect/>
        </a:stretch>
      </xdr:blipFill>
      <xdr:spPr>
        <a:xfrm>
          <a:off x="26084610" y="88235236"/>
          <a:ext cx="6409524" cy="5314286"/>
        </a:xfrm>
        <a:prstGeom prst="rect">
          <a:avLst/>
        </a:prstGeom>
      </xdr:spPr>
    </xdr:pic>
    <xdr:clientData/>
  </xdr:twoCellAnchor>
  <xdr:twoCellAnchor>
    <xdr:from>
      <xdr:col>25</xdr:col>
      <xdr:colOff>267891</xdr:colOff>
      <xdr:row>486</xdr:row>
      <xdr:rowOff>39687</xdr:rowOff>
    </xdr:from>
    <xdr:to>
      <xdr:col>29</xdr:col>
      <xdr:colOff>429816</xdr:colOff>
      <xdr:row>490</xdr:row>
      <xdr:rowOff>20637</xdr:rowOff>
    </xdr:to>
    <xdr:sp macro="" textlink="">
      <xdr:nvSpPr>
        <xdr:cNvPr id="281" name="ZoneTexte 280">
          <a:extLst>
            <a:ext uri="{FF2B5EF4-FFF2-40B4-BE49-F238E27FC236}">
              <a16:creationId xmlns:a16="http://schemas.microsoft.com/office/drawing/2014/main" id="{D0B804A4-38F5-4E15-AA72-B175A04EB42F}"/>
            </a:ext>
          </a:extLst>
        </xdr:cNvPr>
        <xdr:cNvSpPr txBox="1"/>
      </xdr:nvSpPr>
      <xdr:spPr>
        <a:xfrm>
          <a:off x="27910235" y="9165828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30</xdr:col>
      <xdr:colOff>744140</xdr:colOff>
      <xdr:row>460</xdr:row>
      <xdr:rowOff>128984</xdr:rowOff>
    </xdr:from>
    <xdr:to>
      <xdr:col>39</xdr:col>
      <xdr:colOff>325424</xdr:colOff>
      <xdr:row>487</xdr:row>
      <xdr:rowOff>162872</xdr:rowOff>
    </xdr:to>
    <xdr:pic>
      <xdr:nvPicPr>
        <xdr:cNvPr id="282" name="Image 281">
          <a:extLst>
            <a:ext uri="{FF2B5EF4-FFF2-40B4-BE49-F238E27FC236}">
              <a16:creationId xmlns:a16="http://schemas.microsoft.com/office/drawing/2014/main" id="{ADBEEC57-404B-4478-9769-424F01B288E1}"/>
            </a:ext>
          </a:extLst>
        </xdr:cNvPr>
        <xdr:cNvPicPr>
          <a:picLocks noChangeAspect="1"/>
        </xdr:cNvPicPr>
      </xdr:nvPicPr>
      <xdr:blipFill>
        <a:blip xmlns:r="http://schemas.openxmlformats.org/officeDocument/2006/relationships" r:embed="rId141"/>
        <a:stretch>
          <a:fillRect/>
        </a:stretch>
      </xdr:blipFill>
      <xdr:spPr>
        <a:xfrm>
          <a:off x="32206406" y="86846172"/>
          <a:ext cx="6457143" cy="5123809"/>
        </a:xfrm>
        <a:prstGeom prst="rect">
          <a:avLst/>
        </a:prstGeom>
      </xdr:spPr>
    </xdr:pic>
    <xdr:clientData/>
  </xdr:twoCellAnchor>
  <xdr:twoCellAnchor>
    <xdr:from>
      <xdr:col>34</xdr:col>
      <xdr:colOff>119062</xdr:colOff>
      <xdr:row>477</xdr:row>
      <xdr:rowOff>128984</xdr:rowOff>
    </xdr:from>
    <xdr:to>
      <xdr:col>38</xdr:col>
      <xdr:colOff>280986</xdr:colOff>
      <xdr:row>481</xdr:row>
      <xdr:rowOff>109933</xdr:rowOff>
    </xdr:to>
    <xdr:sp macro="" textlink="">
      <xdr:nvSpPr>
        <xdr:cNvPr id="283" name="ZoneTexte 282">
          <a:extLst>
            <a:ext uri="{FF2B5EF4-FFF2-40B4-BE49-F238E27FC236}">
              <a16:creationId xmlns:a16="http://schemas.microsoft.com/office/drawing/2014/main" id="{A4B5CD39-FE85-4734-9093-C3E48E00F4B6}"/>
            </a:ext>
          </a:extLst>
        </xdr:cNvPr>
        <xdr:cNvSpPr txBox="1"/>
      </xdr:nvSpPr>
      <xdr:spPr>
        <a:xfrm>
          <a:off x="34637265" y="9005093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38</xdr:col>
      <xdr:colOff>307578</xdr:colOff>
      <xdr:row>454</xdr:row>
      <xdr:rowOff>138907</xdr:rowOff>
    </xdr:from>
    <xdr:to>
      <xdr:col>46</xdr:col>
      <xdr:colOff>414751</xdr:colOff>
      <xdr:row>482</xdr:row>
      <xdr:rowOff>60470</xdr:rowOff>
    </xdr:to>
    <xdr:pic>
      <xdr:nvPicPr>
        <xdr:cNvPr id="284" name="Image 283">
          <a:extLst>
            <a:ext uri="{FF2B5EF4-FFF2-40B4-BE49-F238E27FC236}">
              <a16:creationId xmlns:a16="http://schemas.microsoft.com/office/drawing/2014/main" id="{1EF27BA6-A715-4DFA-90D3-23D68AA71525}"/>
            </a:ext>
          </a:extLst>
        </xdr:cNvPr>
        <xdr:cNvPicPr>
          <a:picLocks noChangeAspect="1"/>
        </xdr:cNvPicPr>
      </xdr:nvPicPr>
      <xdr:blipFill>
        <a:blip xmlns:r="http://schemas.openxmlformats.org/officeDocument/2006/relationships" r:embed="rId142"/>
        <a:stretch>
          <a:fillRect/>
        </a:stretch>
      </xdr:blipFill>
      <xdr:spPr>
        <a:xfrm>
          <a:off x="37881719" y="85725001"/>
          <a:ext cx="6219048" cy="5200000"/>
        </a:xfrm>
        <a:prstGeom prst="rect">
          <a:avLst/>
        </a:prstGeom>
      </xdr:spPr>
    </xdr:pic>
    <xdr:clientData/>
  </xdr:twoCellAnchor>
  <xdr:twoCellAnchor>
    <xdr:from>
      <xdr:col>41</xdr:col>
      <xdr:colOff>367109</xdr:colOff>
      <xdr:row>474</xdr:row>
      <xdr:rowOff>49610</xdr:rowOff>
    </xdr:from>
    <xdr:to>
      <xdr:col>45</xdr:col>
      <xdr:colOff>529034</xdr:colOff>
      <xdr:row>478</xdr:row>
      <xdr:rowOff>30559</xdr:rowOff>
    </xdr:to>
    <xdr:sp macro="" textlink="">
      <xdr:nvSpPr>
        <xdr:cNvPr id="285" name="ZoneTexte 284">
          <a:extLst>
            <a:ext uri="{FF2B5EF4-FFF2-40B4-BE49-F238E27FC236}">
              <a16:creationId xmlns:a16="http://schemas.microsoft.com/office/drawing/2014/main" id="{B156FD93-6413-474F-AE16-5160BB8F03B1}"/>
            </a:ext>
          </a:extLst>
        </xdr:cNvPr>
        <xdr:cNvSpPr txBox="1"/>
      </xdr:nvSpPr>
      <xdr:spPr>
        <a:xfrm>
          <a:off x="40233203" y="89406016"/>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46</xdr:col>
      <xdr:colOff>386953</xdr:colOff>
      <xdr:row>454</xdr:row>
      <xdr:rowOff>29765</xdr:rowOff>
    </xdr:from>
    <xdr:to>
      <xdr:col>54</xdr:col>
      <xdr:colOff>475078</xdr:colOff>
      <xdr:row>481</xdr:row>
      <xdr:rowOff>92224</xdr:rowOff>
    </xdr:to>
    <xdr:pic>
      <xdr:nvPicPr>
        <xdr:cNvPr id="286" name="Image 285">
          <a:extLst>
            <a:ext uri="{FF2B5EF4-FFF2-40B4-BE49-F238E27FC236}">
              <a16:creationId xmlns:a16="http://schemas.microsoft.com/office/drawing/2014/main" id="{E8092088-A015-421E-B659-2C016C49373B}"/>
            </a:ext>
          </a:extLst>
        </xdr:cNvPr>
        <xdr:cNvPicPr>
          <a:picLocks noChangeAspect="1"/>
        </xdr:cNvPicPr>
      </xdr:nvPicPr>
      <xdr:blipFill>
        <a:blip xmlns:r="http://schemas.openxmlformats.org/officeDocument/2006/relationships" r:embed="rId143"/>
        <a:stretch>
          <a:fillRect/>
        </a:stretch>
      </xdr:blipFill>
      <xdr:spPr>
        <a:xfrm>
          <a:off x="44072969" y="85615859"/>
          <a:ext cx="6200000" cy="5152381"/>
        </a:xfrm>
        <a:prstGeom prst="rect">
          <a:avLst/>
        </a:prstGeom>
      </xdr:spPr>
    </xdr:pic>
    <xdr:clientData/>
  </xdr:twoCellAnchor>
  <xdr:twoCellAnchor>
    <xdr:from>
      <xdr:col>49</xdr:col>
      <xdr:colOff>148828</xdr:colOff>
      <xdr:row>471</xdr:row>
      <xdr:rowOff>138907</xdr:rowOff>
    </xdr:from>
    <xdr:to>
      <xdr:col>53</xdr:col>
      <xdr:colOff>310753</xdr:colOff>
      <xdr:row>475</xdr:row>
      <xdr:rowOff>119856</xdr:rowOff>
    </xdr:to>
    <xdr:sp macro="" textlink="">
      <xdr:nvSpPr>
        <xdr:cNvPr id="287" name="ZoneTexte 286">
          <a:extLst>
            <a:ext uri="{FF2B5EF4-FFF2-40B4-BE49-F238E27FC236}">
              <a16:creationId xmlns:a16="http://schemas.microsoft.com/office/drawing/2014/main" id="{F3B215B8-EDB2-4411-A5A0-FF2516302F96}"/>
            </a:ext>
          </a:extLst>
        </xdr:cNvPr>
        <xdr:cNvSpPr txBox="1"/>
      </xdr:nvSpPr>
      <xdr:spPr>
        <a:xfrm>
          <a:off x="46126797" y="88929766"/>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54</xdr:col>
      <xdr:colOff>426642</xdr:colOff>
      <xdr:row>451</xdr:row>
      <xdr:rowOff>59532</xdr:rowOff>
    </xdr:from>
    <xdr:to>
      <xdr:col>63</xdr:col>
      <xdr:colOff>103164</xdr:colOff>
      <xdr:row>479</xdr:row>
      <xdr:rowOff>57285</xdr:rowOff>
    </xdr:to>
    <xdr:pic>
      <xdr:nvPicPr>
        <xdr:cNvPr id="288" name="Image 287">
          <a:extLst>
            <a:ext uri="{FF2B5EF4-FFF2-40B4-BE49-F238E27FC236}">
              <a16:creationId xmlns:a16="http://schemas.microsoft.com/office/drawing/2014/main" id="{BEE2C08E-F33F-4B52-8B37-D2FA577C41E8}"/>
            </a:ext>
          </a:extLst>
        </xdr:cNvPr>
        <xdr:cNvPicPr>
          <a:picLocks noChangeAspect="1"/>
        </xdr:cNvPicPr>
      </xdr:nvPicPr>
      <xdr:blipFill>
        <a:blip xmlns:r="http://schemas.openxmlformats.org/officeDocument/2006/relationships" r:embed="rId144"/>
        <a:stretch>
          <a:fillRect/>
        </a:stretch>
      </xdr:blipFill>
      <xdr:spPr>
        <a:xfrm>
          <a:off x="50224533" y="85080079"/>
          <a:ext cx="6552381" cy="5276190"/>
        </a:xfrm>
        <a:prstGeom prst="rect">
          <a:avLst/>
        </a:prstGeom>
      </xdr:spPr>
    </xdr:pic>
    <xdr:clientData/>
  </xdr:twoCellAnchor>
  <xdr:twoCellAnchor>
    <xdr:from>
      <xdr:col>57</xdr:col>
      <xdr:colOff>615157</xdr:colOff>
      <xdr:row>471</xdr:row>
      <xdr:rowOff>19846</xdr:rowOff>
    </xdr:from>
    <xdr:to>
      <xdr:col>62</xdr:col>
      <xdr:colOff>13097</xdr:colOff>
      <xdr:row>475</xdr:row>
      <xdr:rowOff>795</xdr:rowOff>
    </xdr:to>
    <xdr:sp macro="" textlink="">
      <xdr:nvSpPr>
        <xdr:cNvPr id="289" name="ZoneTexte 288">
          <a:extLst>
            <a:ext uri="{FF2B5EF4-FFF2-40B4-BE49-F238E27FC236}">
              <a16:creationId xmlns:a16="http://schemas.microsoft.com/office/drawing/2014/main" id="{A2BDC44C-06A5-42D2-86AC-26CC7F481295}"/>
            </a:ext>
          </a:extLst>
        </xdr:cNvPr>
        <xdr:cNvSpPr txBox="1"/>
      </xdr:nvSpPr>
      <xdr:spPr>
        <a:xfrm>
          <a:off x="52705001" y="88810705"/>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62</xdr:col>
      <xdr:colOff>0</xdr:colOff>
      <xdr:row>448</xdr:row>
      <xdr:rowOff>0</xdr:rowOff>
    </xdr:from>
    <xdr:to>
      <xdr:col>70</xdr:col>
      <xdr:colOff>411934</xdr:colOff>
      <xdr:row>475</xdr:row>
      <xdr:rowOff>52935</xdr:rowOff>
    </xdr:to>
    <xdr:pic>
      <xdr:nvPicPr>
        <xdr:cNvPr id="290" name="Image 289">
          <a:extLst>
            <a:ext uri="{FF2B5EF4-FFF2-40B4-BE49-F238E27FC236}">
              <a16:creationId xmlns:a16="http://schemas.microsoft.com/office/drawing/2014/main" id="{66242C16-48AD-48F8-8D95-CBD57503124D}"/>
            </a:ext>
          </a:extLst>
        </xdr:cNvPr>
        <xdr:cNvPicPr>
          <a:picLocks noChangeAspect="1"/>
        </xdr:cNvPicPr>
      </xdr:nvPicPr>
      <xdr:blipFill>
        <a:blip xmlns:r="http://schemas.openxmlformats.org/officeDocument/2006/relationships" r:embed="rId145"/>
        <a:stretch>
          <a:fillRect/>
        </a:stretch>
      </xdr:blipFill>
      <xdr:spPr>
        <a:xfrm>
          <a:off x="55909766" y="84455000"/>
          <a:ext cx="6523809" cy="5142857"/>
        </a:xfrm>
        <a:prstGeom prst="rect">
          <a:avLst/>
        </a:prstGeom>
      </xdr:spPr>
    </xdr:pic>
    <xdr:clientData/>
  </xdr:twoCellAnchor>
  <xdr:twoCellAnchor>
    <xdr:from>
      <xdr:col>64</xdr:col>
      <xdr:colOff>436563</xdr:colOff>
      <xdr:row>465</xdr:row>
      <xdr:rowOff>178593</xdr:rowOff>
    </xdr:from>
    <xdr:to>
      <xdr:col>68</xdr:col>
      <xdr:colOff>598487</xdr:colOff>
      <xdr:row>469</xdr:row>
      <xdr:rowOff>159543</xdr:rowOff>
    </xdr:to>
    <xdr:sp macro="" textlink="">
      <xdr:nvSpPr>
        <xdr:cNvPr id="291" name="ZoneTexte 290">
          <a:extLst>
            <a:ext uri="{FF2B5EF4-FFF2-40B4-BE49-F238E27FC236}">
              <a16:creationId xmlns:a16="http://schemas.microsoft.com/office/drawing/2014/main" id="{7BA4E4E4-8E2D-4C3F-8BF3-1C9D97D9254C}"/>
            </a:ext>
          </a:extLst>
        </xdr:cNvPr>
        <xdr:cNvSpPr txBox="1"/>
      </xdr:nvSpPr>
      <xdr:spPr>
        <a:xfrm>
          <a:off x="57874297" y="8783835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69</xdr:col>
      <xdr:colOff>168672</xdr:colOff>
      <xdr:row>444</xdr:row>
      <xdr:rowOff>59530</xdr:rowOff>
    </xdr:from>
    <xdr:to>
      <xdr:col>77</xdr:col>
      <xdr:colOff>209178</xdr:colOff>
      <xdr:row>471</xdr:row>
      <xdr:rowOff>131514</xdr:rowOff>
    </xdr:to>
    <xdr:pic>
      <xdr:nvPicPr>
        <xdr:cNvPr id="292" name="Image 291">
          <a:extLst>
            <a:ext uri="{FF2B5EF4-FFF2-40B4-BE49-F238E27FC236}">
              <a16:creationId xmlns:a16="http://schemas.microsoft.com/office/drawing/2014/main" id="{03C5D090-31DC-4C84-A13E-CACB4CD71398}"/>
            </a:ext>
          </a:extLst>
        </xdr:cNvPr>
        <xdr:cNvPicPr>
          <a:picLocks noChangeAspect="1"/>
        </xdr:cNvPicPr>
      </xdr:nvPicPr>
      <xdr:blipFill>
        <a:blip xmlns:r="http://schemas.openxmlformats.org/officeDocument/2006/relationships" r:embed="rId146"/>
        <a:stretch>
          <a:fillRect/>
        </a:stretch>
      </xdr:blipFill>
      <xdr:spPr>
        <a:xfrm>
          <a:off x="61426328" y="83760468"/>
          <a:ext cx="6152381" cy="5161905"/>
        </a:xfrm>
        <a:prstGeom prst="rect">
          <a:avLst/>
        </a:prstGeom>
      </xdr:spPr>
    </xdr:pic>
    <xdr:clientData/>
  </xdr:twoCellAnchor>
  <xdr:twoCellAnchor>
    <xdr:from>
      <xdr:col>72</xdr:col>
      <xdr:colOff>287735</xdr:colOff>
      <xdr:row>462</xdr:row>
      <xdr:rowOff>89297</xdr:rowOff>
    </xdr:from>
    <xdr:to>
      <xdr:col>76</xdr:col>
      <xdr:colOff>449659</xdr:colOff>
      <xdr:row>466</xdr:row>
      <xdr:rowOff>70247</xdr:rowOff>
    </xdr:to>
    <xdr:sp macro="" textlink="">
      <xdr:nvSpPr>
        <xdr:cNvPr id="293" name="ZoneTexte 292">
          <a:extLst>
            <a:ext uri="{FF2B5EF4-FFF2-40B4-BE49-F238E27FC236}">
              <a16:creationId xmlns:a16="http://schemas.microsoft.com/office/drawing/2014/main" id="{995FB7DA-BB51-407D-8AAD-13F9EDDF9202}"/>
            </a:ext>
          </a:extLst>
        </xdr:cNvPr>
        <xdr:cNvSpPr txBox="1"/>
      </xdr:nvSpPr>
      <xdr:spPr>
        <a:xfrm>
          <a:off x="63837344" y="87183516"/>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77</xdr:col>
      <xdr:colOff>119062</xdr:colOff>
      <xdr:row>441</xdr:row>
      <xdr:rowOff>9921</xdr:rowOff>
    </xdr:from>
    <xdr:to>
      <xdr:col>85</xdr:col>
      <xdr:colOff>102425</xdr:colOff>
      <xdr:row>468</xdr:row>
      <xdr:rowOff>119999</xdr:rowOff>
    </xdr:to>
    <xdr:pic>
      <xdr:nvPicPr>
        <xdr:cNvPr id="294" name="Image 293">
          <a:extLst>
            <a:ext uri="{FF2B5EF4-FFF2-40B4-BE49-F238E27FC236}">
              <a16:creationId xmlns:a16="http://schemas.microsoft.com/office/drawing/2014/main" id="{6E333B43-F8F0-476B-BD32-1676BF13BECF}"/>
            </a:ext>
          </a:extLst>
        </xdr:cNvPr>
        <xdr:cNvPicPr>
          <a:picLocks noChangeAspect="1"/>
        </xdr:cNvPicPr>
      </xdr:nvPicPr>
      <xdr:blipFill>
        <a:blip xmlns:r="http://schemas.openxmlformats.org/officeDocument/2006/relationships" r:embed="rId147"/>
        <a:stretch>
          <a:fillRect/>
        </a:stretch>
      </xdr:blipFill>
      <xdr:spPr>
        <a:xfrm>
          <a:off x="67488593" y="83145312"/>
          <a:ext cx="6095238" cy="5200000"/>
        </a:xfrm>
        <a:prstGeom prst="rect">
          <a:avLst/>
        </a:prstGeom>
      </xdr:spPr>
    </xdr:pic>
    <xdr:clientData/>
  </xdr:twoCellAnchor>
  <xdr:twoCellAnchor>
    <xdr:from>
      <xdr:col>79</xdr:col>
      <xdr:colOff>476250</xdr:colOff>
      <xdr:row>458</xdr:row>
      <xdr:rowOff>158750</xdr:rowOff>
    </xdr:from>
    <xdr:to>
      <xdr:col>83</xdr:col>
      <xdr:colOff>638174</xdr:colOff>
      <xdr:row>462</xdr:row>
      <xdr:rowOff>139699</xdr:rowOff>
    </xdr:to>
    <xdr:sp macro="" textlink="">
      <xdr:nvSpPr>
        <xdr:cNvPr id="295" name="ZoneTexte 294">
          <a:extLst>
            <a:ext uri="{FF2B5EF4-FFF2-40B4-BE49-F238E27FC236}">
              <a16:creationId xmlns:a16="http://schemas.microsoft.com/office/drawing/2014/main" id="{9EFD4BA5-FF69-4B33-8D05-0BB10AC4D8BA}"/>
            </a:ext>
          </a:extLst>
        </xdr:cNvPr>
        <xdr:cNvSpPr txBox="1"/>
      </xdr:nvSpPr>
      <xdr:spPr>
        <a:xfrm>
          <a:off x="69373750" y="86498906"/>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83</xdr:col>
      <xdr:colOff>734218</xdr:colOff>
      <xdr:row>437</xdr:row>
      <xdr:rowOff>168672</xdr:rowOff>
    </xdr:from>
    <xdr:to>
      <xdr:col>91</xdr:col>
      <xdr:colOff>746152</xdr:colOff>
      <xdr:row>465</xdr:row>
      <xdr:rowOff>52139</xdr:rowOff>
    </xdr:to>
    <xdr:pic>
      <xdr:nvPicPr>
        <xdr:cNvPr id="296" name="Image 295">
          <a:extLst>
            <a:ext uri="{FF2B5EF4-FFF2-40B4-BE49-F238E27FC236}">
              <a16:creationId xmlns:a16="http://schemas.microsoft.com/office/drawing/2014/main" id="{2C431580-C4CC-4976-BAC0-A6A9BFA5B46A}"/>
            </a:ext>
          </a:extLst>
        </xdr:cNvPr>
        <xdr:cNvPicPr>
          <a:picLocks noChangeAspect="1"/>
        </xdr:cNvPicPr>
      </xdr:nvPicPr>
      <xdr:blipFill>
        <a:blip xmlns:r="http://schemas.openxmlformats.org/officeDocument/2006/relationships" r:embed="rId148"/>
        <a:stretch>
          <a:fillRect/>
        </a:stretch>
      </xdr:blipFill>
      <xdr:spPr>
        <a:xfrm>
          <a:off x="72687656" y="82550000"/>
          <a:ext cx="6123809" cy="5161905"/>
        </a:xfrm>
        <a:prstGeom prst="rect">
          <a:avLst/>
        </a:prstGeom>
      </xdr:spPr>
    </xdr:pic>
    <xdr:clientData/>
  </xdr:twoCellAnchor>
  <xdr:twoCellAnchor>
    <xdr:from>
      <xdr:col>86</xdr:col>
      <xdr:colOff>525859</xdr:colOff>
      <xdr:row>454</xdr:row>
      <xdr:rowOff>69453</xdr:rowOff>
    </xdr:from>
    <xdr:to>
      <xdr:col>90</xdr:col>
      <xdr:colOff>687784</xdr:colOff>
      <xdr:row>458</xdr:row>
      <xdr:rowOff>50403</xdr:rowOff>
    </xdr:to>
    <xdr:sp macro="" textlink="">
      <xdr:nvSpPr>
        <xdr:cNvPr id="297" name="ZoneTexte 296">
          <a:extLst>
            <a:ext uri="{FF2B5EF4-FFF2-40B4-BE49-F238E27FC236}">
              <a16:creationId xmlns:a16="http://schemas.microsoft.com/office/drawing/2014/main" id="{CE059126-4652-4B79-89B1-3AC50371B6E9}"/>
            </a:ext>
          </a:extLst>
        </xdr:cNvPr>
        <xdr:cNvSpPr txBox="1"/>
      </xdr:nvSpPr>
      <xdr:spPr>
        <a:xfrm>
          <a:off x="74771250" y="8565554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90</xdr:col>
      <xdr:colOff>297657</xdr:colOff>
      <xdr:row>435</xdr:row>
      <xdr:rowOff>0</xdr:rowOff>
    </xdr:from>
    <xdr:to>
      <xdr:col>98</xdr:col>
      <xdr:colOff>509591</xdr:colOff>
      <xdr:row>462</xdr:row>
      <xdr:rowOff>110078</xdr:rowOff>
    </xdr:to>
    <xdr:pic>
      <xdr:nvPicPr>
        <xdr:cNvPr id="298" name="Image 297">
          <a:extLst>
            <a:ext uri="{FF2B5EF4-FFF2-40B4-BE49-F238E27FC236}">
              <a16:creationId xmlns:a16="http://schemas.microsoft.com/office/drawing/2014/main" id="{18F27DB9-FFFB-4F0A-859E-74841C87921D}"/>
            </a:ext>
          </a:extLst>
        </xdr:cNvPr>
        <xdr:cNvPicPr>
          <a:picLocks noChangeAspect="1"/>
        </xdr:cNvPicPr>
      </xdr:nvPicPr>
      <xdr:blipFill>
        <a:blip xmlns:r="http://schemas.openxmlformats.org/officeDocument/2006/relationships" r:embed="rId149"/>
        <a:stretch>
          <a:fillRect/>
        </a:stretch>
      </xdr:blipFill>
      <xdr:spPr>
        <a:xfrm>
          <a:off x="77598985" y="82004297"/>
          <a:ext cx="6323809" cy="5200000"/>
        </a:xfrm>
        <a:prstGeom prst="rect">
          <a:avLst/>
        </a:prstGeom>
      </xdr:spPr>
    </xdr:pic>
    <xdr:clientData/>
  </xdr:twoCellAnchor>
  <xdr:twoCellAnchor>
    <xdr:from>
      <xdr:col>93</xdr:col>
      <xdr:colOff>109142</xdr:colOff>
      <xdr:row>452</xdr:row>
      <xdr:rowOff>19843</xdr:rowOff>
    </xdr:from>
    <xdr:to>
      <xdr:col>97</xdr:col>
      <xdr:colOff>271066</xdr:colOff>
      <xdr:row>456</xdr:row>
      <xdr:rowOff>793</xdr:rowOff>
    </xdr:to>
    <xdr:sp macro="" textlink="">
      <xdr:nvSpPr>
        <xdr:cNvPr id="299" name="ZoneTexte 298">
          <a:extLst>
            <a:ext uri="{FF2B5EF4-FFF2-40B4-BE49-F238E27FC236}">
              <a16:creationId xmlns:a16="http://schemas.microsoft.com/office/drawing/2014/main" id="{0B5107DF-FC59-4DD7-A6F0-47386925DF04}"/>
            </a:ext>
          </a:extLst>
        </xdr:cNvPr>
        <xdr:cNvSpPr txBox="1"/>
      </xdr:nvSpPr>
      <xdr:spPr>
        <a:xfrm>
          <a:off x="79702423" y="85228906"/>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97</xdr:col>
      <xdr:colOff>0</xdr:colOff>
      <xdr:row>432</xdr:row>
      <xdr:rowOff>0</xdr:rowOff>
    </xdr:from>
    <xdr:to>
      <xdr:col>105</xdr:col>
      <xdr:colOff>354792</xdr:colOff>
      <xdr:row>459</xdr:row>
      <xdr:rowOff>14840</xdr:rowOff>
    </xdr:to>
    <xdr:pic>
      <xdr:nvPicPr>
        <xdr:cNvPr id="300" name="Image 299">
          <a:extLst>
            <a:ext uri="{FF2B5EF4-FFF2-40B4-BE49-F238E27FC236}">
              <a16:creationId xmlns:a16="http://schemas.microsoft.com/office/drawing/2014/main" id="{164B16A4-08D3-46DF-BE23-872E4A4C3EC1}"/>
            </a:ext>
          </a:extLst>
        </xdr:cNvPr>
        <xdr:cNvPicPr>
          <a:picLocks noChangeAspect="1"/>
        </xdr:cNvPicPr>
      </xdr:nvPicPr>
      <xdr:blipFill>
        <a:blip xmlns:r="http://schemas.openxmlformats.org/officeDocument/2006/relationships" r:embed="rId150"/>
        <a:stretch>
          <a:fillRect/>
        </a:stretch>
      </xdr:blipFill>
      <xdr:spPr>
        <a:xfrm>
          <a:off x="82649219" y="81438750"/>
          <a:ext cx="6466667" cy="5104762"/>
        </a:xfrm>
        <a:prstGeom prst="rect">
          <a:avLst/>
        </a:prstGeom>
      </xdr:spPr>
    </xdr:pic>
    <xdr:clientData/>
  </xdr:twoCellAnchor>
  <xdr:twoCellAnchor>
    <xdr:from>
      <xdr:col>99</xdr:col>
      <xdr:colOff>406796</xdr:colOff>
      <xdr:row>447</xdr:row>
      <xdr:rowOff>39688</xdr:rowOff>
    </xdr:from>
    <xdr:to>
      <xdr:col>103</xdr:col>
      <xdr:colOff>568721</xdr:colOff>
      <xdr:row>451</xdr:row>
      <xdr:rowOff>20637</xdr:rowOff>
    </xdr:to>
    <xdr:sp macro="" textlink="">
      <xdr:nvSpPr>
        <xdr:cNvPr id="301" name="ZoneTexte 300">
          <a:extLst>
            <a:ext uri="{FF2B5EF4-FFF2-40B4-BE49-F238E27FC236}">
              <a16:creationId xmlns:a16="http://schemas.microsoft.com/office/drawing/2014/main" id="{7F8BC149-6A05-4A51-8503-E1D29414ADD1}"/>
            </a:ext>
          </a:extLst>
        </xdr:cNvPr>
        <xdr:cNvSpPr txBox="1"/>
      </xdr:nvSpPr>
      <xdr:spPr>
        <a:xfrm>
          <a:off x="84583984" y="84306172"/>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xdr:col>
      <xdr:colOff>615156</xdr:colOff>
      <xdr:row>448</xdr:row>
      <xdr:rowOff>168672</xdr:rowOff>
    </xdr:from>
    <xdr:to>
      <xdr:col>15</xdr:col>
      <xdr:colOff>752065</xdr:colOff>
      <xdr:row>476</xdr:row>
      <xdr:rowOff>166424</xdr:rowOff>
    </xdr:to>
    <xdr:pic>
      <xdr:nvPicPr>
        <xdr:cNvPr id="302" name="Image 301">
          <a:extLst>
            <a:ext uri="{FF2B5EF4-FFF2-40B4-BE49-F238E27FC236}">
              <a16:creationId xmlns:a16="http://schemas.microsoft.com/office/drawing/2014/main" id="{B184D957-2DF1-4ABD-9B91-CCFA4055BB1C}"/>
            </a:ext>
          </a:extLst>
        </xdr:cNvPr>
        <xdr:cNvPicPr>
          <a:picLocks noChangeAspect="1"/>
        </xdr:cNvPicPr>
      </xdr:nvPicPr>
      <xdr:blipFill>
        <a:blip xmlns:r="http://schemas.openxmlformats.org/officeDocument/2006/relationships" r:embed="rId151"/>
        <a:stretch>
          <a:fillRect/>
        </a:stretch>
      </xdr:blipFill>
      <xdr:spPr>
        <a:xfrm>
          <a:off x="14297422" y="84623672"/>
          <a:ext cx="6457143" cy="5276190"/>
        </a:xfrm>
        <a:prstGeom prst="rect">
          <a:avLst/>
        </a:prstGeom>
      </xdr:spPr>
    </xdr:pic>
    <xdr:clientData/>
  </xdr:twoCellAnchor>
  <xdr:twoCellAnchor>
    <xdr:from>
      <xdr:col>10</xdr:col>
      <xdr:colOff>486172</xdr:colOff>
      <xdr:row>466</xdr:row>
      <xdr:rowOff>109141</xdr:rowOff>
    </xdr:from>
    <xdr:to>
      <xdr:col>14</xdr:col>
      <xdr:colOff>648096</xdr:colOff>
      <xdr:row>470</xdr:row>
      <xdr:rowOff>90090</xdr:rowOff>
    </xdr:to>
    <xdr:sp macro="" textlink="">
      <xdr:nvSpPr>
        <xdr:cNvPr id="303" name="ZoneTexte 302">
          <a:extLst>
            <a:ext uri="{FF2B5EF4-FFF2-40B4-BE49-F238E27FC236}">
              <a16:creationId xmlns:a16="http://schemas.microsoft.com/office/drawing/2014/main" id="{56061612-4928-4844-B51D-C5A91ADCCD6E}"/>
            </a:ext>
          </a:extLst>
        </xdr:cNvPr>
        <xdr:cNvSpPr txBox="1"/>
      </xdr:nvSpPr>
      <xdr:spPr>
        <a:xfrm>
          <a:off x="16668750" y="87957422"/>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15</xdr:col>
      <xdr:colOff>228203</xdr:colOff>
      <xdr:row>440</xdr:row>
      <xdr:rowOff>59531</xdr:rowOff>
    </xdr:from>
    <xdr:to>
      <xdr:col>23</xdr:col>
      <xdr:colOff>506804</xdr:colOff>
      <xdr:row>467</xdr:row>
      <xdr:rowOff>179133</xdr:rowOff>
    </xdr:to>
    <xdr:pic>
      <xdr:nvPicPr>
        <xdr:cNvPr id="304" name="Image 303">
          <a:extLst>
            <a:ext uri="{FF2B5EF4-FFF2-40B4-BE49-F238E27FC236}">
              <a16:creationId xmlns:a16="http://schemas.microsoft.com/office/drawing/2014/main" id="{BE226F00-5994-4BC5-B112-F89B47CBC730}"/>
            </a:ext>
          </a:extLst>
        </xdr:cNvPr>
        <xdr:cNvPicPr>
          <a:picLocks noChangeAspect="1"/>
        </xdr:cNvPicPr>
      </xdr:nvPicPr>
      <xdr:blipFill>
        <a:blip xmlns:r="http://schemas.openxmlformats.org/officeDocument/2006/relationships" r:embed="rId152"/>
        <a:stretch>
          <a:fillRect/>
        </a:stretch>
      </xdr:blipFill>
      <xdr:spPr>
        <a:xfrm>
          <a:off x="20230703" y="83006406"/>
          <a:ext cx="6390476" cy="5209524"/>
        </a:xfrm>
        <a:prstGeom prst="rect">
          <a:avLst/>
        </a:prstGeom>
      </xdr:spPr>
    </xdr:pic>
    <xdr:clientData/>
  </xdr:twoCellAnchor>
  <xdr:twoCellAnchor>
    <xdr:from>
      <xdr:col>17</xdr:col>
      <xdr:colOff>684609</xdr:colOff>
      <xdr:row>458</xdr:row>
      <xdr:rowOff>59531</xdr:rowOff>
    </xdr:from>
    <xdr:to>
      <xdr:col>22</xdr:col>
      <xdr:colOff>82549</xdr:colOff>
      <xdr:row>462</xdr:row>
      <xdr:rowOff>40480</xdr:rowOff>
    </xdr:to>
    <xdr:sp macro="" textlink="">
      <xdr:nvSpPr>
        <xdr:cNvPr id="305" name="ZoneTexte 304">
          <a:extLst>
            <a:ext uri="{FF2B5EF4-FFF2-40B4-BE49-F238E27FC236}">
              <a16:creationId xmlns:a16="http://schemas.microsoft.com/office/drawing/2014/main" id="{EBAA77D4-3281-401F-899C-7C51DA3A1FF6}"/>
            </a:ext>
          </a:extLst>
        </xdr:cNvPr>
        <xdr:cNvSpPr txBox="1"/>
      </xdr:nvSpPr>
      <xdr:spPr>
        <a:xfrm>
          <a:off x="22215078" y="86399687"/>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23</xdr:col>
      <xdr:colOff>138906</xdr:colOff>
      <xdr:row>435</xdr:row>
      <xdr:rowOff>128984</xdr:rowOff>
    </xdr:from>
    <xdr:to>
      <xdr:col>31</xdr:col>
      <xdr:colOff>331793</xdr:colOff>
      <xdr:row>463</xdr:row>
      <xdr:rowOff>60071</xdr:rowOff>
    </xdr:to>
    <xdr:pic>
      <xdr:nvPicPr>
        <xdr:cNvPr id="306" name="Image 305">
          <a:extLst>
            <a:ext uri="{FF2B5EF4-FFF2-40B4-BE49-F238E27FC236}">
              <a16:creationId xmlns:a16="http://schemas.microsoft.com/office/drawing/2014/main" id="{0D62A441-EA50-4DBB-87CF-C9CEC9ABBEFC}"/>
            </a:ext>
          </a:extLst>
        </xdr:cNvPr>
        <xdr:cNvPicPr>
          <a:picLocks noChangeAspect="1"/>
        </xdr:cNvPicPr>
      </xdr:nvPicPr>
      <xdr:blipFill>
        <a:blip xmlns:r="http://schemas.openxmlformats.org/officeDocument/2006/relationships" r:embed="rId153"/>
        <a:stretch>
          <a:fillRect/>
        </a:stretch>
      </xdr:blipFill>
      <xdr:spPr>
        <a:xfrm>
          <a:off x="26253281" y="82133281"/>
          <a:ext cx="6304762" cy="5209524"/>
        </a:xfrm>
        <a:prstGeom prst="rect">
          <a:avLst/>
        </a:prstGeom>
      </xdr:spPr>
    </xdr:pic>
    <xdr:clientData/>
  </xdr:twoCellAnchor>
  <xdr:twoCellAnchor editAs="oneCell">
    <xdr:from>
      <xdr:col>103</xdr:col>
      <xdr:colOff>506016</xdr:colOff>
      <xdr:row>427</xdr:row>
      <xdr:rowOff>119062</xdr:rowOff>
    </xdr:from>
    <xdr:to>
      <xdr:col>111</xdr:col>
      <xdr:colOff>556046</xdr:colOff>
      <xdr:row>455</xdr:row>
      <xdr:rowOff>135863</xdr:rowOff>
    </xdr:to>
    <xdr:pic>
      <xdr:nvPicPr>
        <xdr:cNvPr id="307" name="Image 306">
          <a:extLst>
            <a:ext uri="{FF2B5EF4-FFF2-40B4-BE49-F238E27FC236}">
              <a16:creationId xmlns:a16="http://schemas.microsoft.com/office/drawing/2014/main" id="{6280668D-CF3D-4B94-96E5-9027155F91F6}"/>
            </a:ext>
          </a:extLst>
        </xdr:cNvPr>
        <xdr:cNvPicPr>
          <a:picLocks noChangeAspect="1"/>
        </xdr:cNvPicPr>
      </xdr:nvPicPr>
      <xdr:blipFill>
        <a:blip xmlns:r="http://schemas.openxmlformats.org/officeDocument/2006/relationships" r:embed="rId154"/>
        <a:stretch>
          <a:fillRect/>
        </a:stretch>
      </xdr:blipFill>
      <xdr:spPr>
        <a:xfrm>
          <a:off x="87739141" y="80615234"/>
          <a:ext cx="6161905" cy="5295238"/>
        </a:xfrm>
        <a:prstGeom prst="rect">
          <a:avLst/>
        </a:prstGeom>
      </xdr:spPr>
    </xdr:pic>
    <xdr:clientData/>
  </xdr:twoCellAnchor>
  <xdr:twoCellAnchor>
    <xdr:from>
      <xdr:col>106</xdr:col>
      <xdr:colOff>29765</xdr:colOff>
      <xdr:row>445</xdr:row>
      <xdr:rowOff>29765</xdr:rowOff>
    </xdr:from>
    <xdr:to>
      <xdr:col>110</xdr:col>
      <xdr:colOff>191689</xdr:colOff>
      <xdr:row>449</xdr:row>
      <xdr:rowOff>10714</xdr:rowOff>
    </xdr:to>
    <xdr:sp macro="" textlink="">
      <xdr:nvSpPr>
        <xdr:cNvPr id="308" name="ZoneTexte 307">
          <a:extLst>
            <a:ext uri="{FF2B5EF4-FFF2-40B4-BE49-F238E27FC236}">
              <a16:creationId xmlns:a16="http://schemas.microsoft.com/office/drawing/2014/main" id="{6DDC7180-6CD1-4359-903C-E13DC0DE54D9}"/>
            </a:ext>
          </a:extLst>
        </xdr:cNvPr>
        <xdr:cNvSpPr txBox="1"/>
      </xdr:nvSpPr>
      <xdr:spPr>
        <a:xfrm>
          <a:off x="89554843" y="83919218"/>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31</xdr:col>
      <xdr:colOff>29766</xdr:colOff>
      <xdr:row>428</xdr:row>
      <xdr:rowOff>9921</xdr:rowOff>
    </xdr:from>
    <xdr:to>
      <xdr:col>39</xdr:col>
      <xdr:colOff>241700</xdr:colOff>
      <xdr:row>455</xdr:row>
      <xdr:rowOff>91429</xdr:rowOff>
    </xdr:to>
    <xdr:pic>
      <xdr:nvPicPr>
        <xdr:cNvPr id="309" name="Image 308">
          <a:extLst>
            <a:ext uri="{FF2B5EF4-FFF2-40B4-BE49-F238E27FC236}">
              <a16:creationId xmlns:a16="http://schemas.microsoft.com/office/drawing/2014/main" id="{975F60F0-A1AC-436C-8EDE-78DE85877CD4}"/>
            </a:ext>
          </a:extLst>
        </xdr:cNvPr>
        <xdr:cNvPicPr>
          <a:picLocks noChangeAspect="1"/>
        </xdr:cNvPicPr>
      </xdr:nvPicPr>
      <xdr:blipFill>
        <a:blip xmlns:r="http://schemas.openxmlformats.org/officeDocument/2006/relationships" r:embed="rId155"/>
        <a:stretch>
          <a:fillRect/>
        </a:stretch>
      </xdr:blipFill>
      <xdr:spPr>
        <a:xfrm>
          <a:off x="32256016" y="80694609"/>
          <a:ext cx="6323809" cy="5171429"/>
        </a:xfrm>
        <a:prstGeom prst="rect">
          <a:avLst/>
        </a:prstGeom>
      </xdr:spPr>
    </xdr:pic>
    <xdr:clientData/>
  </xdr:twoCellAnchor>
  <xdr:twoCellAnchor editAs="oneCell">
    <xdr:from>
      <xdr:col>38</xdr:col>
      <xdr:colOff>0</xdr:colOff>
      <xdr:row>424</xdr:row>
      <xdr:rowOff>0</xdr:rowOff>
    </xdr:from>
    <xdr:to>
      <xdr:col>46</xdr:col>
      <xdr:colOff>40506</xdr:colOff>
      <xdr:row>452</xdr:row>
      <xdr:rowOff>121562</xdr:rowOff>
    </xdr:to>
    <xdr:pic>
      <xdr:nvPicPr>
        <xdr:cNvPr id="310" name="Image 309">
          <a:extLst>
            <a:ext uri="{FF2B5EF4-FFF2-40B4-BE49-F238E27FC236}">
              <a16:creationId xmlns:a16="http://schemas.microsoft.com/office/drawing/2014/main" id="{73D6F28F-E5CB-4F04-8937-21DFEE4DA40A}"/>
            </a:ext>
          </a:extLst>
        </xdr:cNvPr>
        <xdr:cNvPicPr>
          <a:picLocks noChangeAspect="1"/>
        </xdr:cNvPicPr>
      </xdr:nvPicPr>
      <xdr:blipFill>
        <a:blip xmlns:r="http://schemas.openxmlformats.org/officeDocument/2006/relationships" r:embed="rId156"/>
        <a:stretch>
          <a:fillRect/>
        </a:stretch>
      </xdr:blipFill>
      <xdr:spPr>
        <a:xfrm>
          <a:off x="37574141" y="79930625"/>
          <a:ext cx="6152381" cy="5400000"/>
        </a:xfrm>
        <a:prstGeom prst="rect">
          <a:avLst/>
        </a:prstGeom>
      </xdr:spPr>
    </xdr:pic>
    <xdr:clientData/>
  </xdr:twoCellAnchor>
  <xdr:twoCellAnchor>
    <xdr:from>
      <xdr:col>25</xdr:col>
      <xdr:colOff>615156</xdr:colOff>
      <xdr:row>453</xdr:row>
      <xdr:rowOff>168672</xdr:rowOff>
    </xdr:from>
    <xdr:to>
      <xdr:col>30</xdr:col>
      <xdr:colOff>13096</xdr:colOff>
      <xdr:row>457</xdr:row>
      <xdr:rowOff>149621</xdr:rowOff>
    </xdr:to>
    <xdr:sp macro="" textlink="">
      <xdr:nvSpPr>
        <xdr:cNvPr id="311" name="ZoneTexte 310">
          <a:extLst>
            <a:ext uri="{FF2B5EF4-FFF2-40B4-BE49-F238E27FC236}">
              <a16:creationId xmlns:a16="http://schemas.microsoft.com/office/drawing/2014/main" id="{C4739758-5E31-41C3-9F9C-2C5C92BC9DAE}"/>
            </a:ext>
          </a:extLst>
        </xdr:cNvPr>
        <xdr:cNvSpPr txBox="1"/>
      </xdr:nvSpPr>
      <xdr:spPr>
        <a:xfrm>
          <a:off x="28257500" y="85566250"/>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33</xdr:col>
      <xdr:colOff>406797</xdr:colOff>
      <xdr:row>446</xdr:row>
      <xdr:rowOff>158750</xdr:rowOff>
    </xdr:from>
    <xdr:to>
      <xdr:col>37</xdr:col>
      <xdr:colOff>568722</xdr:colOff>
      <xdr:row>450</xdr:row>
      <xdr:rowOff>139700</xdr:rowOff>
    </xdr:to>
    <xdr:sp macro="" textlink="">
      <xdr:nvSpPr>
        <xdr:cNvPr id="312" name="ZoneTexte 311">
          <a:extLst>
            <a:ext uri="{FF2B5EF4-FFF2-40B4-BE49-F238E27FC236}">
              <a16:creationId xmlns:a16="http://schemas.microsoft.com/office/drawing/2014/main" id="{90947192-52D6-4C3E-A846-B88517FFA881}"/>
            </a:ext>
          </a:extLst>
        </xdr:cNvPr>
        <xdr:cNvSpPr txBox="1"/>
      </xdr:nvSpPr>
      <xdr:spPr>
        <a:xfrm>
          <a:off x="34161016" y="8423671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40</xdr:col>
      <xdr:colOff>476251</xdr:colOff>
      <xdr:row>442</xdr:row>
      <xdr:rowOff>168672</xdr:rowOff>
    </xdr:from>
    <xdr:to>
      <xdr:col>44</xdr:col>
      <xdr:colOff>638175</xdr:colOff>
      <xdr:row>446</xdr:row>
      <xdr:rowOff>149621</xdr:rowOff>
    </xdr:to>
    <xdr:sp macro="" textlink="">
      <xdr:nvSpPr>
        <xdr:cNvPr id="313" name="ZoneTexte 312">
          <a:extLst>
            <a:ext uri="{FF2B5EF4-FFF2-40B4-BE49-F238E27FC236}">
              <a16:creationId xmlns:a16="http://schemas.microsoft.com/office/drawing/2014/main" id="{81AD9874-3211-4160-8A52-E90523DB53C3}"/>
            </a:ext>
          </a:extLst>
        </xdr:cNvPr>
        <xdr:cNvSpPr txBox="1"/>
      </xdr:nvSpPr>
      <xdr:spPr>
        <a:xfrm>
          <a:off x="39578360" y="83492578"/>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46</xdr:col>
      <xdr:colOff>0</xdr:colOff>
      <xdr:row>422</xdr:row>
      <xdr:rowOff>0</xdr:rowOff>
    </xdr:from>
    <xdr:to>
      <xdr:col>54</xdr:col>
      <xdr:colOff>516696</xdr:colOff>
      <xdr:row>450</xdr:row>
      <xdr:rowOff>54896</xdr:rowOff>
    </xdr:to>
    <xdr:pic>
      <xdr:nvPicPr>
        <xdr:cNvPr id="314" name="Image 313">
          <a:extLst>
            <a:ext uri="{FF2B5EF4-FFF2-40B4-BE49-F238E27FC236}">
              <a16:creationId xmlns:a16="http://schemas.microsoft.com/office/drawing/2014/main" id="{D7A6A89C-4FC9-4DB2-9452-9572E6A4609A}"/>
            </a:ext>
          </a:extLst>
        </xdr:cNvPr>
        <xdr:cNvPicPr>
          <a:picLocks noChangeAspect="1"/>
        </xdr:cNvPicPr>
      </xdr:nvPicPr>
      <xdr:blipFill>
        <a:blip xmlns:r="http://schemas.openxmlformats.org/officeDocument/2006/relationships" r:embed="rId157"/>
        <a:stretch>
          <a:fillRect/>
        </a:stretch>
      </xdr:blipFill>
      <xdr:spPr>
        <a:xfrm>
          <a:off x="43686016" y="79553594"/>
          <a:ext cx="6628571" cy="5333333"/>
        </a:xfrm>
        <a:prstGeom prst="rect">
          <a:avLst/>
        </a:prstGeom>
      </xdr:spPr>
    </xdr:pic>
    <xdr:clientData/>
  </xdr:twoCellAnchor>
  <xdr:twoCellAnchor>
    <xdr:from>
      <xdr:col>48</xdr:col>
      <xdr:colOff>436562</xdr:colOff>
      <xdr:row>441</xdr:row>
      <xdr:rowOff>19844</xdr:rowOff>
    </xdr:from>
    <xdr:to>
      <xdr:col>52</xdr:col>
      <xdr:colOff>598486</xdr:colOff>
      <xdr:row>445</xdr:row>
      <xdr:rowOff>794</xdr:rowOff>
    </xdr:to>
    <xdr:sp macro="" textlink="">
      <xdr:nvSpPr>
        <xdr:cNvPr id="315" name="ZoneTexte 314">
          <a:extLst>
            <a:ext uri="{FF2B5EF4-FFF2-40B4-BE49-F238E27FC236}">
              <a16:creationId xmlns:a16="http://schemas.microsoft.com/office/drawing/2014/main" id="{4C9F8461-0B78-4195-8FEA-3D9401123072}"/>
            </a:ext>
          </a:extLst>
        </xdr:cNvPr>
        <xdr:cNvSpPr txBox="1"/>
      </xdr:nvSpPr>
      <xdr:spPr>
        <a:xfrm>
          <a:off x="45650546" y="83155235"/>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71</xdr:col>
      <xdr:colOff>535783</xdr:colOff>
      <xdr:row>416</xdr:row>
      <xdr:rowOff>0</xdr:rowOff>
    </xdr:from>
    <xdr:to>
      <xdr:col>79</xdr:col>
      <xdr:colOff>547717</xdr:colOff>
      <xdr:row>443</xdr:row>
      <xdr:rowOff>119602</xdr:rowOff>
    </xdr:to>
    <xdr:pic>
      <xdr:nvPicPr>
        <xdr:cNvPr id="316" name="Image 315">
          <a:extLst>
            <a:ext uri="{FF2B5EF4-FFF2-40B4-BE49-F238E27FC236}">
              <a16:creationId xmlns:a16="http://schemas.microsoft.com/office/drawing/2014/main" id="{F4F08C90-0855-4B7B-BECF-A75BB2F933F1}"/>
            </a:ext>
          </a:extLst>
        </xdr:cNvPr>
        <xdr:cNvPicPr>
          <a:picLocks noChangeAspect="1"/>
        </xdr:cNvPicPr>
      </xdr:nvPicPr>
      <xdr:blipFill>
        <a:blip xmlns:r="http://schemas.openxmlformats.org/officeDocument/2006/relationships" r:embed="rId158"/>
        <a:stretch>
          <a:fillRect/>
        </a:stretch>
      </xdr:blipFill>
      <xdr:spPr>
        <a:xfrm>
          <a:off x="63321408" y="78422500"/>
          <a:ext cx="6123809" cy="5209524"/>
        </a:xfrm>
        <a:prstGeom prst="rect">
          <a:avLst/>
        </a:prstGeom>
      </xdr:spPr>
    </xdr:pic>
    <xdr:clientData/>
  </xdr:twoCellAnchor>
  <xdr:twoCellAnchor>
    <xdr:from>
      <xdr:col>56</xdr:col>
      <xdr:colOff>218282</xdr:colOff>
      <xdr:row>434</xdr:row>
      <xdr:rowOff>19844</xdr:rowOff>
    </xdr:from>
    <xdr:to>
      <xdr:col>60</xdr:col>
      <xdr:colOff>380206</xdr:colOff>
      <xdr:row>438</xdr:row>
      <xdr:rowOff>793</xdr:rowOff>
    </xdr:to>
    <xdr:sp macro="" textlink="">
      <xdr:nvSpPr>
        <xdr:cNvPr id="317" name="ZoneTexte 316">
          <a:extLst>
            <a:ext uri="{FF2B5EF4-FFF2-40B4-BE49-F238E27FC236}">
              <a16:creationId xmlns:a16="http://schemas.microsoft.com/office/drawing/2014/main" id="{5922E04A-7ADE-43A2-B1B6-25D3D3E867FF}"/>
            </a:ext>
          </a:extLst>
        </xdr:cNvPr>
        <xdr:cNvSpPr txBox="1"/>
      </xdr:nvSpPr>
      <xdr:spPr>
        <a:xfrm>
          <a:off x="51544141" y="81835625"/>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61</xdr:col>
      <xdr:colOff>0</xdr:colOff>
      <xdr:row>416</xdr:row>
      <xdr:rowOff>0</xdr:rowOff>
    </xdr:from>
    <xdr:to>
      <xdr:col>70</xdr:col>
      <xdr:colOff>657473</xdr:colOff>
      <xdr:row>443</xdr:row>
      <xdr:rowOff>52935</xdr:rowOff>
    </xdr:to>
    <xdr:pic>
      <xdr:nvPicPr>
        <xdr:cNvPr id="318" name="Image 317">
          <a:extLst>
            <a:ext uri="{FF2B5EF4-FFF2-40B4-BE49-F238E27FC236}">
              <a16:creationId xmlns:a16="http://schemas.microsoft.com/office/drawing/2014/main" id="{2814268E-DB55-4D0F-85B1-E56EBE476DFC}"/>
            </a:ext>
          </a:extLst>
        </xdr:cNvPr>
        <xdr:cNvPicPr>
          <a:picLocks noChangeAspect="1"/>
        </xdr:cNvPicPr>
      </xdr:nvPicPr>
      <xdr:blipFill>
        <a:blip xmlns:r="http://schemas.openxmlformats.org/officeDocument/2006/relationships" r:embed="rId159"/>
        <a:stretch>
          <a:fillRect/>
        </a:stretch>
      </xdr:blipFill>
      <xdr:spPr>
        <a:xfrm>
          <a:off x="55145781" y="78422500"/>
          <a:ext cx="7533333" cy="5142857"/>
        </a:xfrm>
        <a:prstGeom prst="rect">
          <a:avLst/>
        </a:prstGeom>
      </xdr:spPr>
    </xdr:pic>
    <xdr:clientData/>
  </xdr:twoCellAnchor>
  <xdr:twoCellAnchor editAs="oneCell">
    <xdr:from>
      <xdr:col>53</xdr:col>
      <xdr:colOff>49610</xdr:colOff>
      <xdr:row>421</xdr:row>
      <xdr:rowOff>178594</xdr:rowOff>
    </xdr:from>
    <xdr:to>
      <xdr:col>61</xdr:col>
      <xdr:colOff>385354</xdr:colOff>
      <xdr:row>450</xdr:row>
      <xdr:rowOff>16403</xdr:rowOff>
    </xdr:to>
    <xdr:pic>
      <xdr:nvPicPr>
        <xdr:cNvPr id="319" name="Image 318">
          <a:extLst>
            <a:ext uri="{FF2B5EF4-FFF2-40B4-BE49-F238E27FC236}">
              <a16:creationId xmlns:a16="http://schemas.microsoft.com/office/drawing/2014/main" id="{1A8A0445-82D1-46CF-A9A7-479CF43F1E26}"/>
            </a:ext>
          </a:extLst>
        </xdr:cNvPr>
        <xdr:cNvPicPr>
          <a:picLocks noChangeAspect="1"/>
        </xdr:cNvPicPr>
      </xdr:nvPicPr>
      <xdr:blipFill>
        <a:blip xmlns:r="http://schemas.openxmlformats.org/officeDocument/2006/relationships" r:embed="rId160"/>
        <a:stretch>
          <a:fillRect/>
        </a:stretch>
      </xdr:blipFill>
      <xdr:spPr>
        <a:xfrm>
          <a:off x="49083516" y="79543672"/>
          <a:ext cx="6447619" cy="5304762"/>
        </a:xfrm>
        <a:prstGeom prst="rect">
          <a:avLst/>
        </a:prstGeom>
      </xdr:spPr>
    </xdr:pic>
    <xdr:clientData/>
  </xdr:twoCellAnchor>
  <xdr:twoCellAnchor>
    <xdr:from>
      <xdr:col>63</xdr:col>
      <xdr:colOff>565547</xdr:colOff>
      <xdr:row>435</xdr:row>
      <xdr:rowOff>19844</xdr:rowOff>
    </xdr:from>
    <xdr:to>
      <xdr:col>67</xdr:col>
      <xdr:colOff>727471</xdr:colOff>
      <xdr:row>439</xdr:row>
      <xdr:rowOff>794</xdr:rowOff>
    </xdr:to>
    <xdr:sp macro="" textlink="">
      <xdr:nvSpPr>
        <xdr:cNvPr id="320" name="ZoneTexte 319">
          <a:extLst>
            <a:ext uri="{FF2B5EF4-FFF2-40B4-BE49-F238E27FC236}">
              <a16:creationId xmlns:a16="http://schemas.microsoft.com/office/drawing/2014/main" id="{777A6478-FB00-4A61-82AA-C0816E3E637F}"/>
            </a:ext>
          </a:extLst>
        </xdr:cNvPr>
        <xdr:cNvSpPr txBox="1"/>
      </xdr:nvSpPr>
      <xdr:spPr>
        <a:xfrm>
          <a:off x="57239297" y="82024141"/>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73</xdr:col>
      <xdr:colOff>644921</xdr:colOff>
      <xdr:row>433</xdr:row>
      <xdr:rowOff>128983</xdr:rowOff>
    </xdr:from>
    <xdr:to>
      <xdr:col>78</xdr:col>
      <xdr:colOff>42861</xdr:colOff>
      <xdr:row>437</xdr:row>
      <xdr:rowOff>109933</xdr:rowOff>
    </xdr:to>
    <xdr:sp macro="" textlink="">
      <xdr:nvSpPr>
        <xdr:cNvPr id="321" name="ZoneTexte 320">
          <a:extLst>
            <a:ext uri="{FF2B5EF4-FFF2-40B4-BE49-F238E27FC236}">
              <a16:creationId xmlns:a16="http://schemas.microsoft.com/office/drawing/2014/main" id="{6C087284-0F80-416C-B121-E9A84855F77E}"/>
            </a:ext>
          </a:extLst>
        </xdr:cNvPr>
        <xdr:cNvSpPr txBox="1"/>
      </xdr:nvSpPr>
      <xdr:spPr>
        <a:xfrm>
          <a:off x="64958515" y="81756249"/>
          <a:ext cx="3217862" cy="73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xdr:col>
      <xdr:colOff>635000</xdr:colOff>
      <xdr:row>419</xdr:row>
      <xdr:rowOff>138907</xdr:rowOff>
    </xdr:from>
    <xdr:to>
      <xdr:col>15</xdr:col>
      <xdr:colOff>686195</xdr:colOff>
      <xdr:row>448</xdr:row>
      <xdr:rowOff>62430</xdr:rowOff>
    </xdr:to>
    <xdr:pic>
      <xdr:nvPicPr>
        <xdr:cNvPr id="322" name="Image 321">
          <a:extLst>
            <a:ext uri="{FF2B5EF4-FFF2-40B4-BE49-F238E27FC236}">
              <a16:creationId xmlns:a16="http://schemas.microsoft.com/office/drawing/2014/main" id="{2C9BD0DC-4938-42A2-8C53-3B77EDB9CD7B}"/>
            </a:ext>
          </a:extLst>
        </xdr:cNvPr>
        <xdr:cNvPicPr>
          <a:picLocks noChangeAspect="1"/>
        </xdr:cNvPicPr>
      </xdr:nvPicPr>
      <xdr:blipFill>
        <a:blip xmlns:r="http://schemas.openxmlformats.org/officeDocument/2006/relationships" r:embed="rId161"/>
        <a:stretch>
          <a:fillRect/>
        </a:stretch>
      </xdr:blipFill>
      <xdr:spPr>
        <a:xfrm>
          <a:off x="14317266" y="79126954"/>
          <a:ext cx="6371429" cy="5390476"/>
        </a:xfrm>
        <a:prstGeom prst="rect">
          <a:avLst/>
        </a:prstGeom>
      </xdr:spPr>
    </xdr:pic>
    <xdr:clientData/>
  </xdr:twoCellAnchor>
  <xdr:twoCellAnchor>
    <xdr:from>
      <xdr:col>10</xdr:col>
      <xdr:colOff>457200</xdr:colOff>
      <xdr:row>437</xdr:row>
      <xdr:rowOff>114300</xdr:rowOff>
    </xdr:from>
    <xdr:to>
      <xdr:col>14</xdr:col>
      <xdr:colOff>619124</xdr:colOff>
      <xdr:row>441</xdr:row>
      <xdr:rowOff>95249</xdr:rowOff>
    </xdr:to>
    <xdr:sp macro="" textlink="">
      <xdr:nvSpPr>
        <xdr:cNvPr id="323" name="ZoneTexte 322">
          <a:extLst>
            <a:ext uri="{FF2B5EF4-FFF2-40B4-BE49-F238E27FC236}">
              <a16:creationId xmlns:a16="http://schemas.microsoft.com/office/drawing/2014/main" id="{DCAB6285-CDB3-4DE4-A3E9-3B69C19CD2C8}"/>
            </a:ext>
          </a:extLst>
        </xdr:cNvPr>
        <xdr:cNvSpPr txBox="1"/>
      </xdr:nvSpPr>
      <xdr:spPr>
        <a:xfrm>
          <a:off x="16640175" y="83362800"/>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16</xdr:col>
      <xdr:colOff>0</xdr:colOff>
      <xdr:row>416</xdr:row>
      <xdr:rowOff>0</xdr:rowOff>
    </xdr:from>
    <xdr:to>
      <xdr:col>24</xdr:col>
      <xdr:colOff>304000</xdr:colOff>
      <xdr:row>443</xdr:row>
      <xdr:rowOff>132690</xdr:rowOff>
    </xdr:to>
    <xdr:pic>
      <xdr:nvPicPr>
        <xdr:cNvPr id="324" name="Image 323">
          <a:extLst>
            <a:ext uri="{FF2B5EF4-FFF2-40B4-BE49-F238E27FC236}">
              <a16:creationId xmlns:a16="http://schemas.microsoft.com/office/drawing/2014/main" id="{E44F3EA2-0ED9-419D-A5DA-27AABB387471}"/>
            </a:ext>
          </a:extLst>
        </xdr:cNvPr>
        <xdr:cNvPicPr>
          <a:picLocks noChangeAspect="1"/>
        </xdr:cNvPicPr>
      </xdr:nvPicPr>
      <xdr:blipFill>
        <a:blip xmlns:r="http://schemas.openxmlformats.org/officeDocument/2006/relationships" r:embed="rId162"/>
        <a:stretch>
          <a:fillRect/>
        </a:stretch>
      </xdr:blipFill>
      <xdr:spPr>
        <a:xfrm>
          <a:off x="20754975" y="79248000"/>
          <a:ext cx="6400000" cy="5276190"/>
        </a:xfrm>
        <a:prstGeom prst="rect">
          <a:avLst/>
        </a:prstGeom>
      </xdr:spPr>
    </xdr:pic>
    <xdr:clientData/>
  </xdr:twoCellAnchor>
  <xdr:twoCellAnchor>
    <xdr:from>
      <xdr:col>18</xdr:col>
      <xdr:colOff>542925</xdr:colOff>
      <xdr:row>434</xdr:row>
      <xdr:rowOff>28575</xdr:rowOff>
    </xdr:from>
    <xdr:to>
      <xdr:col>22</xdr:col>
      <xdr:colOff>704849</xdr:colOff>
      <xdr:row>438</xdr:row>
      <xdr:rowOff>9524</xdr:rowOff>
    </xdr:to>
    <xdr:sp macro="" textlink="">
      <xdr:nvSpPr>
        <xdr:cNvPr id="325" name="ZoneTexte 324">
          <a:extLst>
            <a:ext uri="{FF2B5EF4-FFF2-40B4-BE49-F238E27FC236}">
              <a16:creationId xmlns:a16="http://schemas.microsoft.com/office/drawing/2014/main" id="{C4A9CA59-067E-4AFA-98BC-5D36DA81927E}"/>
            </a:ext>
          </a:extLst>
        </xdr:cNvPr>
        <xdr:cNvSpPr txBox="1"/>
      </xdr:nvSpPr>
      <xdr:spPr>
        <a:xfrm>
          <a:off x="22821900" y="82705575"/>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79</xdr:col>
      <xdr:colOff>0</xdr:colOff>
      <xdr:row>412</xdr:row>
      <xdr:rowOff>0</xdr:rowOff>
    </xdr:from>
    <xdr:to>
      <xdr:col>87</xdr:col>
      <xdr:colOff>123048</xdr:colOff>
      <xdr:row>439</xdr:row>
      <xdr:rowOff>56500</xdr:rowOff>
    </xdr:to>
    <xdr:pic>
      <xdr:nvPicPr>
        <xdr:cNvPr id="326" name="Image 325">
          <a:extLst>
            <a:ext uri="{FF2B5EF4-FFF2-40B4-BE49-F238E27FC236}">
              <a16:creationId xmlns:a16="http://schemas.microsoft.com/office/drawing/2014/main" id="{7BF2F034-7647-4F3C-856B-BAA6F31A9203}"/>
            </a:ext>
          </a:extLst>
        </xdr:cNvPr>
        <xdr:cNvPicPr>
          <a:picLocks noChangeAspect="1"/>
        </xdr:cNvPicPr>
      </xdr:nvPicPr>
      <xdr:blipFill>
        <a:blip xmlns:r="http://schemas.openxmlformats.org/officeDocument/2006/relationships" r:embed="rId163"/>
        <a:stretch>
          <a:fillRect/>
        </a:stretch>
      </xdr:blipFill>
      <xdr:spPr>
        <a:xfrm>
          <a:off x="68760975" y="78486000"/>
          <a:ext cx="6219048" cy="5200000"/>
        </a:xfrm>
        <a:prstGeom prst="rect">
          <a:avLst/>
        </a:prstGeom>
      </xdr:spPr>
    </xdr:pic>
    <xdr:clientData/>
  </xdr:twoCellAnchor>
  <xdr:twoCellAnchor editAs="oneCell">
    <xdr:from>
      <xdr:col>23</xdr:col>
      <xdr:colOff>676275</xdr:colOff>
      <xdr:row>405</xdr:row>
      <xdr:rowOff>161925</xdr:rowOff>
    </xdr:from>
    <xdr:to>
      <xdr:col>32</xdr:col>
      <xdr:colOff>180180</xdr:colOff>
      <xdr:row>434</xdr:row>
      <xdr:rowOff>123139</xdr:rowOff>
    </xdr:to>
    <xdr:pic>
      <xdr:nvPicPr>
        <xdr:cNvPr id="327" name="Image 326">
          <a:extLst>
            <a:ext uri="{FF2B5EF4-FFF2-40B4-BE49-F238E27FC236}">
              <a16:creationId xmlns:a16="http://schemas.microsoft.com/office/drawing/2014/main" id="{5D7ABEE0-9836-4020-BBD2-01EA5A6FD352}"/>
            </a:ext>
          </a:extLst>
        </xdr:cNvPr>
        <xdr:cNvPicPr>
          <a:picLocks noChangeAspect="1"/>
        </xdr:cNvPicPr>
      </xdr:nvPicPr>
      <xdr:blipFill>
        <a:blip xmlns:r="http://schemas.openxmlformats.org/officeDocument/2006/relationships" r:embed="rId164"/>
        <a:stretch>
          <a:fillRect/>
        </a:stretch>
      </xdr:blipFill>
      <xdr:spPr>
        <a:xfrm>
          <a:off x="26765250" y="77314425"/>
          <a:ext cx="6361905" cy="5485714"/>
        </a:xfrm>
        <a:prstGeom prst="rect">
          <a:avLst/>
        </a:prstGeom>
      </xdr:spPr>
    </xdr:pic>
    <xdr:clientData/>
  </xdr:twoCellAnchor>
  <xdr:twoCellAnchor>
    <xdr:from>
      <xdr:col>26</xdr:col>
      <xdr:colOff>142875</xdr:colOff>
      <xdr:row>423</xdr:row>
      <xdr:rowOff>95250</xdr:rowOff>
    </xdr:from>
    <xdr:to>
      <xdr:col>30</xdr:col>
      <xdr:colOff>304799</xdr:colOff>
      <xdr:row>427</xdr:row>
      <xdr:rowOff>76199</xdr:rowOff>
    </xdr:to>
    <xdr:sp macro="" textlink="">
      <xdr:nvSpPr>
        <xdr:cNvPr id="328" name="ZoneTexte 327">
          <a:extLst>
            <a:ext uri="{FF2B5EF4-FFF2-40B4-BE49-F238E27FC236}">
              <a16:creationId xmlns:a16="http://schemas.microsoft.com/office/drawing/2014/main" id="{0BBDDBFA-0643-454F-8583-E04C2C999746}"/>
            </a:ext>
          </a:extLst>
        </xdr:cNvPr>
        <xdr:cNvSpPr txBox="1"/>
      </xdr:nvSpPr>
      <xdr:spPr>
        <a:xfrm>
          <a:off x="28517850" y="80676750"/>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32</xdr:col>
      <xdr:colOff>0</xdr:colOff>
      <xdr:row>394</xdr:row>
      <xdr:rowOff>0</xdr:rowOff>
    </xdr:from>
    <xdr:to>
      <xdr:col>40</xdr:col>
      <xdr:colOff>123048</xdr:colOff>
      <xdr:row>422</xdr:row>
      <xdr:rowOff>94571</xdr:rowOff>
    </xdr:to>
    <xdr:pic>
      <xdr:nvPicPr>
        <xdr:cNvPr id="329" name="Image 328">
          <a:extLst>
            <a:ext uri="{FF2B5EF4-FFF2-40B4-BE49-F238E27FC236}">
              <a16:creationId xmlns:a16="http://schemas.microsoft.com/office/drawing/2014/main" id="{571F5718-0303-4F57-A629-86BADD94A8D2}"/>
            </a:ext>
          </a:extLst>
        </xdr:cNvPr>
        <xdr:cNvPicPr>
          <a:picLocks noChangeAspect="1"/>
        </xdr:cNvPicPr>
      </xdr:nvPicPr>
      <xdr:blipFill>
        <a:blip xmlns:r="http://schemas.openxmlformats.org/officeDocument/2006/relationships" r:embed="rId165"/>
        <a:stretch>
          <a:fillRect/>
        </a:stretch>
      </xdr:blipFill>
      <xdr:spPr>
        <a:xfrm>
          <a:off x="32946975" y="75057000"/>
          <a:ext cx="6219048" cy="5428571"/>
        </a:xfrm>
        <a:prstGeom prst="rect">
          <a:avLst/>
        </a:prstGeom>
      </xdr:spPr>
    </xdr:pic>
    <xdr:clientData/>
  </xdr:twoCellAnchor>
  <xdr:twoCellAnchor>
    <xdr:from>
      <xdr:col>34</xdr:col>
      <xdr:colOff>657225</xdr:colOff>
      <xdr:row>411</xdr:row>
      <xdr:rowOff>104775</xdr:rowOff>
    </xdr:from>
    <xdr:to>
      <xdr:col>39</xdr:col>
      <xdr:colOff>57149</xdr:colOff>
      <xdr:row>415</xdr:row>
      <xdr:rowOff>85724</xdr:rowOff>
    </xdr:to>
    <xdr:sp macro="" textlink="">
      <xdr:nvSpPr>
        <xdr:cNvPr id="330" name="ZoneTexte 329">
          <a:extLst>
            <a:ext uri="{FF2B5EF4-FFF2-40B4-BE49-F238E27FC236}">
              <a16:creationId xmlns:a16="http://schemas.microsoft.com/office/drawing/2014/main" id="{DBDEB7A3-32C3-4D75-B9CB-BC86B39BC8E1}"/>
            </a:ext>
          </a:extLst>
        </xdr:cNvPr>
        <xdr:cNvSpPr txBox="1"/>
      </xdr:nvSpPr>
      <xdr:spPr>
        <a:xfrm>
          <a:off x="35128200" y="78400275"/>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7</xdr:col>
      <xdr:colOff>790575</xdr:colOff>
      <xdr:row>394</xdr:row>
      <xdr:rowOff>114300</xdr:rowOff>
    </xdr:from>
    <xdr:to>
      <xdr:col>15</xdr:col>
      <xdr:colOff>75501</xdr:colOff>
      <xdr:row>419</xdr:row>
      <xdr:rowOff>1216</xdr:rowOff>
    </xdr:to>
    <xdr:pic>
      <xdr:nvPicPr>
        <xdr:cNvPr id="331" name="Image 330">
          <a:extLst>
            <a:ext uri="{FF2B5EF4-FFF2-40B4-BE49-F238E27FC236}">
              <a16:creationId xmlns:a16="http://schemas.microsoft.com/office/drawing/2014/main" id="{9AB28437-F592-4785-9552-10BCB29F1969}"/>
            </a:ext>
          </a:extLst>
        </xdr:cNvPr>
        <xdr:cNvPicPr>
          <a:picLocks noChangeAspect="1"/>
        </xdr:cNvPicPr>
      </xdr:nvPicPr>
      <xdr:blipFill>
        <a:blip xmlns:r="http://schemas.openxmlformats.org/officeDocument/2006/relationships" r:embed="rId166"/>
        <a:stretch>
          <a:fillRect/>
        </a:stretch>
      </xdr:blipFill>
      <xdr:spPr>
        <a:xfrm>
          <a:off x="14478000" y="75171300"/>
          <a:ext cx="5590476" cy="4647619"/>
        </a:xfrm>
        <a:prstGeom prst="rect">
          <a:avLst/>
        </a:prstGeom>
      </xdr:spPr>
    </xdr:pic>
    <xdr:clientData/>
  </xdr:twoCellAnchor>
  <xdr:twoCellAnchor editAs="oneCell">
    <xdr:from>
      <xdr:col>15</xdr:col>
      <xdr:colOff>66675</xdr:colOff>
      <xdr:row>391</xdr:row>
      <xdr:rowOff>152400</xdr:rowOff>
    </xdr:from>
    <xdr:to>
      <xdr:col>22</xdr:col>
      <xdr:colOff>199342</xdr:colOff>
      <xdr:row>416</xdr:row>
      <xdr:rowOff>75614</xdr:rowOff>
    </xdr:to>
    <xdr:pic>
      <xdr:nvPicPr>
        <xdr:cNvPr id="332" name="Image 331">
          <a:extLst>
            <a:ext uri="{FF2B5EF4-FFF2-40B4-BE49-F238E27FC236}">
              <a16:creationId xmlns:a16="http://schemas.microsoft.com/office/drawing/2014/main" id="{9B41F94A-5BCC-4099-A388-1D0B6403DB3B}"/>
            </a:ext>
          </a:extLst>
        </xdr:cNvPr>
        <xdr:cNvPicPr>
          <a:picLocks noChangeAspect="1"/>
        </xdr:cNvPicPr>
      </xdr:nvPicPr>
      <xdr:blipFill>
        <a:blip xmlns:r="http://schemas.openxmlformats.org/officeDocument/2006/relationships" r:embed="rId167"/>
        <a:stretch>
          <a:fillRect/>
        </a:stretch>
      </xdr:blipFill>
      <xdr:spPr>
        <a:xfrm>
          <a:off x="20059650" y="74637900"/>
          <a:ext cx="5466667" cy="4685714"/>
        </a:xfrm>
        <a:prstGeom prst="rect">
          <a:avLst/>
        </a:prstGeom>
      </xdr:spPr>
    </xdr:pic>
    <xdr:clientData/>
  </xdr:twoCellAnchor>
  <xdr:twoCellAnchor editAs="oneCell">
    <xdr:from>
      <xdr:col>22</xdr:col>
      <xdr:colOff>0</xdr:colOff>
      <xdr:row>379</xdr:row>
      <xdr:rowOff>0</xdr:rowOff>
    </xdr:from>
    <xdr:to>
      <xdr:col>29</xdr:col>
      <xdr:colOff>313619</xdr:colOff>
      <xdr:row>404</xdr:row>
      <xdr:rowOff>37500</xdr:rowOff>
    </xdr:to>
    <xdr:pic>
      <xdr:nvPicPr>
        <xdr:cNvPr id="333" name="Image 332">
          <a:extLst>
            <a:ext uri="{FF2B5EF4-FFF2-40B4-BE49-F238E27FC236}">
              <a16:creationId xmlns:a16="http://schemas.microsoft.com/office/drawing/2014/main" id="{0EDA5D32-8E8C-4F35-90D4-8FBC33B6FD2F}"/>
            </a:ext>
          </a:extLst>
        </xdr:cNvPr>
        <xdr:cNvPicPr>
          <a:picLocks noChangeAspect="1"/>
        </xdr:cNvPicPr>
      </xdr:nvPicPr>
      <xdr:blipFill>
        <a:blip xmlns:r="http://schemas.openxmlformats.org/officeDocument/2006/relationships" r:embed="rId168"/>
        <a:stretch>
          <a:fillRect/>
        </a:stretch>
      </xdr:blipFill>
      <xdr:spPr>
        <a:xfrm>
          <a:off x="25326975" y="72199500"/>
          <a:ext cx="5647619" cy="4800000"/>
        </a:xfrm>
        <a:prstGeom prst="rect">
          <a:avLst/>
        </a:prstGeom>
      </xdr:spPr>
    </xdr:pic>
    <xdr:clientData/>
  </xdr:twoCellAnchor>
  <xdr:twoCellAnchor editAs="oneCell">
    <xdr:from>
      <xdr:col>29</xdr:col>
      <xdr:colOff>0</xdr:colOff>
      <xdr:row>376</xdr:row>
      <xdr:rowOff>0</xdr:rowOff>
    </xdr:from>
    <xdr:to>
      <xdr:col>36</xdr:col>
      <xdr:colOff>189809</xdr:colOff>
      <xdr:row>401</xdr:row>
      <xdr:rowOff>27976</xdr:rowOff>
    </xdr:to>
    <xdr:pic>
      <xdr:nvPicPr>
        <xdr:cNvPr id="334" name="Image 333">
          <a:extLst>
            <a:ext uri="{FF2B5EF4-FFF2-40B4-BE49-F238E27FC236}">
              <a16:creationId xmlns:a16="http://schemas.microsoft.com/office/drawing/2014/main" id="{D1695B92-1069-4AD1-8AA5-0D8F6D41C264}"/>
            </a:ext>
          </a:extLst>
        </xdr:cNvPr>
        <xdr:cNvPicPr>
          <a:picLocks noChangeAspect="1"/>
        </xdr:cNvPicPr>
      </xdr:nvPicPr>
      <xdr:blipFill>
        <a:blip xmlns:r="http://schemas.openxmlformats.org/officeDocument/2006/relationships" r:embed="rId169"/>
        <a:stretch>
          <a:fillRect/>
        </a:stretch>
      </xdr:blipFill>
      <xdr:spPr>
        <a:xfrm>
          <a:off x="30660975" y="71628000"/>
          <a:ext cx="5523809" cy="4790476"/>
        </a:xfrm>
        <a:prstGeom prst="rect">
          <a:avLst/>
        </a:prstGeom>
      </xdr:spPr>
    </xdr:pic>
    <xdr:clientData/>
  </xdr:twoCellAnchor>
  <xdr:twoCellAnchor editAs="oneCell">
    <xdr:from>
      <xdr:col>37</xdr:col>
      <xdr:colOff>0</xdr:colOff>
      <xdr:row>375</xdr:row>
      <xdr:rowOff>0</xdr:rowOff>
    </xdr:from>
    <xdr:to>
      <xdr:col>44</xdr:col>
      <xdr:colOff>380286</xdr:colOff>
      <xdr:row>400</xdr:row>
      <xdr:rowOff>94643</xdr:rowOff>
    </xdr:to>
    <xdr:pic>
      <xdr:nvPicPr>
        <xdr:cNvPr id="335" name="Image 334">
          <a:extLst>
            <a:ext uri="{FF2B5EF4-FFF2-40B4-BE49-F238E27FC236}">
              <a16:creationId xmlns:a16="http://schemas.microsoft.com/office/drawing/2014/main" id="{EFCD5675-5A83-4961-ACD3-0FEA71249A46}"/>
            </a:ext>
          </a:extLst>
        </xdr:cNvPr>
        <xdr:cNvPicPr>
          <a:picLocks noChangeAspect="1"/>
        </xdr:cNvPicPr>
      </xdr:nvPicPr>
      <xdr:blipFill>
        <a:blip xmlns:r="http://schemas.openxmlformats.org/officeDocument/2006/relationships" r:embed="rId170"/>
        <a:stretch>
          <a:fillRect/>
        </a:stretch>
      </xdr:blipFill>
      <xdr:spPr>
        <a:xfrm>
          <a:off x="36756975" y="71437500"/>
          <a:ext cx="5714286" cy="4857143"/>
        </a:xfrm>
        <a:prstGeom prst="rect">
          <a:avLst/>
        </a:prstGeom>
      </xdr:spPr>
    </xdr:pic>
    <xdr:clientData/>
  </xdr:twoCellAnchor>
  <xdr:twoCellAnchor editAs="oneCell">
    <xdr:from>
      <xdr:col>45</xdr:col>
      <xdr:colOff>0</xdr:colOff>
      <xdr:row>374</xdr:row>
      <xdr:rowOff>0</xdr:rowOff>
    </xdr:from>
    <xdr:to>
      <xdr:col>52</xdr:col>
      <xdr:colOff>246952</xdr:colOff>
      <xdr:row>398</xdr:row>
      <xdr:rowOff>104190</xdr:rowOff>
    </xdr:to>
    <xdr:pic>
      <xdr:nvPicPr>
        <xdr:cNvPr id="336" name="Image 335">
          <a:extLst>
            <a:ext uri="{FF2B5EF4-FFF2-40B4-BE49-F238E27FC236}">
              <a16:creationId xmlns:a16="http://schemas.microsoft.com/office/drawing/2014/main" id="{F5982CC3-85C5-4251-895B-035AAF1E5F33}"/>
            </a:ext>
          </a:extLst>
        </xdr:cNvPr>
        <xdr:cNvPicPr>
          <a:picLocks noChangeAspect="1"/>
        </xdr:cNvPicPr>
      </xdr:nvPicPr>
      <xdr:blipFill>
        <a:blip xmlns:r="http://schemas.openxmlformats.org/officeDocument/2006/relationships" r:embed="rId171"/>
        <a:stretch>
          <a:fillRect/>
        </a:stretch>
      </xdr:blipFill>
      <xdr:spPr>
        <a:xfrm>
          <a:off x="42852975" y="71247000"/>
          <a:ext cx="5580952" cy="4676190"/>
        </a:xfrm>
        <a:prstGeom prst="rect">
          <a:avLst/>
        </a:prstGeom>
      </xdr:spPr>
    </xdr:pic>
    <xdr:clientData/>
  </xdr:twoCellAnchor>
  <xdr:twoCellAnchor editAs="oneCell">
    <xdr:from>
      <xdr:col>52</xdr:col>
      <xdr:colOff>0</xdr:colOff>
      <xdr:row>373</xdr:row>
      <xdr:rowOff>0</xdr:rowOff>
    </xdr:from>
    <xdr:to>
      <xdr:col>59</xdr:col>
      <xdr:colOff>199333</xdr:colOff>
      <xdr:row>397</xdr:row>
      <xdr:rowOff>66095</xdr:rowOff>
    </xdr:to>
    <xdr:pic>
      <xdr:nvPicPr>
        <xdr:cNvPr id="337" name="Image 336">
          <a:extLst>
            <a:ext uri="{FF2B5EF4-FFF2-40B4-BE49-F238E27FC236}">
              <a16:creationId xmlns:a16="http://schemas.microsoft.com/office/drawing/2014/main" id="{79687E99-49DE-4AF3-8BC7-086AE82D1F2D}"/>
            </a:ext>
          </a:extLst>
        </xdr:cNvPr>
        <xdr:cNvPicPr>
          <a:picLocks noChangeAspect="1"/>
        </xdr:cNvPicPr>
      </xdr:nvPicPr>
      <xdr:blipFill>
        <a:blip xmlns:r="http://schemas.openxmlformats.org/officeDocument/2006/relationships" r:embed="rId172"/>
        <a:stretch>
          <a:fillRect/>
        </a:stretch>
      </xdr:blipFill>
      <xdr:spPr>
        <a:xfrm>
          <a:off x="48186975" y="71056500"/>
          <a:ext cx="5533333" cy="4638095"/>
        </a:xfrm>
        <a:prstGeom prst="rect">
          <a:avLst/>
        </a:prstGeom>
      </xdr:spPr>
    </xdr:pic>
    <xdr:clientData/>
  </xdr:twoCellAnchor>
  <xdr:twoCellAnchor editAs="oneCell">
    <xdr:from>
      <xdr:col>59</xdr:col>
      <xdr:colOff>0</xdr:colOff>
      <xdr:row>372</xdr:row>
      <xdr:rowOff>0</xdr:rowOff>
    </xdr:from>
    <xdr:to>
      <xdr:col>66</xdr:col>
      <xdr:colOff>218381</xdr:colOff>
      <xdr:row>396</xdr:row>
      <xdr:rowOff>142286</xdr:rowOff>
    </xdr:to>
    <xdr:pic>
      <xdr:nvPicPr>
        <xdr:cNvPr id="338" name="Image 337">
          <a:extLst>
            <a:ext uri="{FF2B5EF4-FFF2-40B4-BE49-F238E27FC236}">
              <a16:creationId xmlns:a16="http://schemas.microsoft.com/office/drawing/2014/main" id="{9D29BCD8-581A-4882-BF15-0C1D84F14EFB}"/>
            </a:ext>
          </a:extLst>
        </xdr:cNvPr>
        <xdr:cNvPicPr>
          <a:picLocks noChangeAspect="1"/>
        </xdr:cNvPicPr>
      </xdr:nvPicPr>
      <xdr:blipFill>
        <a:blip xmlns:r="http://schemas.openxmlformats.org/officeDocument/2006/relationships" r:embed="rId173"/>
        <a:stretch>
          <a:fillRect/>
        </a:stretch>
      </xdr:blipFill>
      <xdr:spPr>
        <a:xfrm>
          <a:off x="53520975" y="70866000"/>
          <a:ext cx="5552381" cy="4714286"/>
        </a:xfrm>
        <a:prstGeom prst="rect">
          <a:avLst/>
        </a:prstGeom>
      </xdr:spPr>
    </xdr:pic>
    <xdr:clientData/>
  </xdr:twoCellAnchor>
  <xdr:twoCellAnchor editAs="oneCell">
    <xdr:from>
      <xdr:col>66</xdr:col>
      <xdr:colOff>0</xdr:colOff>
      <xdr:row>371</xdr:row>
      <xdr:rowOff>0</xdr:rowOff>
    </xdr:from>
    <xdr:to>
      <xdr:col>73</xdr:col>
      <xdr:colOff>199333</xdr:colOff>
      <xdr:row>395</xdr:row>
      <xdr:rowOff>56571</xdr:rowOff>
    </xdr:to>
    <xdr:pic>
      <xdr:nvPicPr>
        <xdr:cNvPr id="339" name="Image 338">
          <a:extLst>
            <a:ext uri="{FF2B5EF4-FFF2-40B4-BE49-F238E27FC236}">
              <a16:creationId xmlns:a16="http://schemas.microsoft.com/office/drawing/2014/main" id="{F0448C55-0808-4D61-BEA4-F7698D7BFF9D}"/>
            </a:ext>
          </a:extLst>
        </xdr:cNvPr>
        <xdr:cNvPicPr>
          <a:picLocks noChangeAspect="1"/>
        </xdr:cNvPicPr>
      </xdr:nvPicPr>
      <xdr:blipFill>
        <a:blip xmlns:r="http://schemas.openxmlformats.org/officeDocument/2006/relationships" r:embed="rId174"/>
        <a:stretch>
          <a:fillRect/>
        </a:stretch>
      </xdr:blipFill>
      <xdr:spPr>
        <a:xfrm>
          <a:off x="58854975" y="70675500"/>
          <a:ext cx="5533333" cy="4628571"/>
        </a:xfrm>
        <a:prstGeom prst="rect">
          <a:avLst/>
        </a:prstGeom>
      </xdr:spPr>
    </xdr:pic>
    <xdr:clientData/>
  </xdr:twoCellAnchor>
  <xdr:twoCellAnchor editAs="oneCell">
    <xdr:from>
      <xdr:col>8</xdr:col>
      <xdr:colOff>76200</xdr:colOff>
      <xdr:row>365</xdr:row>
      <xdr:rowOff>161925</xdr:rowOff>
    </xdr:from>
    <xdr:to>
      <xdr:col>15</xdr:col>
      <xdr:colOff>456486</xdr:colOff>
      <xdr:row>390</xdr:row>
      <xdr:rowOff>132758</xdr:rowOff>
    </xdr:to>
    <xdr:pic>
      <xdr:nvPicPr>
        <xdr:cNvPr id="340" name="Image 339">
          <a:extLst>
            <a:ext uri="{FF2B5EF4-FFF2-40B4-BE49-F238E27FC236}">
              <a16:creationId xmlns:a16="http://schemas.microsoft.com/office/drawing/2014/main" id="{82820240-EDB0-47AE-9571-051D163BFCD1}"/>
            </a:ext>
          </a:extLst>
        </xdr:cNvPr>
        <xdr:cNvPicPr>
          <a:picLocks noChangeAspect="1"/>
        </xdr:cNvPicPr>
      </xdr:nvPicPr>
      <xdr:blipFill>
        <a:blip xmlns:r="http://schemas.openxmlformats.org/officeDocument/2006/relationships" r:embed="rId175"/>
        <a:stretch>
          <a:fillRect/>
        </a:stretch>
      </xdr:blipFill>
      <xdr:spPr>
        <a:xfrm>
          <a:off x="14735175" y="69694425"/>
          <a:ext cx="5714286" cy="4733333"/>
        </a:xfrm>
        <a:prstGeom prst="rect">
          <a:avLst/>
        </a:prstGeom>
      </xdr:spPr>
    </xdr:pic>
    <xdr:clientData/>
  </xdr:twoCellAnchor>
  <xdr:twoCellAnchor editAs="oneCell">
    <xdr:from>
      <xdr:col>15</xdr:col>
      <xdr:colOff>66675</xdr:colOff>
      <xdr:row>366</xdr:row>
      <xdr:rowOff>0</xdr:rowOff>
    </xdr:from>
    <xdr:to>
      <xdr:col>22</xdr:col>
      <xdr:colOff>408865</xdr:colOff>
      <xdr:row>391</xdr:row>
      <xdr:rowOff>1202</xdr:rowOff>
    </xdr:to>
    <xdr:pic>
      <xdr:nvPicPr>
        <xdr:cNvPr id="341" name="Image 340">
          <a:extLst>
            <a:ext uri="{FF2B5EF4-FFF2-40B4-BE49-F238E27FC236}">
              <a16:creationId xmlns:a16="http://schemas.microsoft.com/office/drawing/2014/main" id="{A57C1F8D-6AAB-4770-9CFA-861DA39E2B60}"/>
            </a:ext>
          </a:extLst>
        </xdr:cNvPr>
        <xdr:cNvPicPr>
          <a:picLocks noChangeAspect="1"/>
        </xdr:cNvPicPr>
      </xdr:nvPicPr>
      <xdr:blipFill>
        <a:blip xmlns:r="http://schemas.openxmlformats.org/officeDocument/2006/relationships" r:embed="rId176"/>
        <a:stretch>
          <a:fillRect/>
        </a:stretch>
      </xdr:blipFill>
      <xdr:spPr>
        <a:xfrm>
          <a:off x="20059650" y="69723000"/>
          <a:ext cx="5676190" cy="4761905"/>
        </a:xfrm>
        <a:prstGeom prst="rect">
          <a:avLst/>
        </a:prstGeom>
      </xdr:spPr>
    </xdr:pic>
    <xdr:clientData/>
  </xdr:twoCellAnchor>
  <xdr:twoCellAnchor editAs="oneCell">
    <xdr:from>
      <xdr:col>21</xdr:col>
      <xdr:colOff>695325</xdr:colOff>
      <xdr:row>356</xdr:row>
      <xdr:rowOff>19050</xdr:rowOff>
    </xdr:from>
    <xdr:to>
      <xdr:col>29</xdr:col>
      <xdr:colOff>399325</xdr:colOff>
      <xdr:row>380</xdr:row>
      <xdr:rowOff>8955</xdr:rowOff>
    </xdr:to>
    <xdr:pic>
      <xdr:nvPicPr>
        <xdr:cNvPr id="342" name="Image 341">
          <a:extLst>
            <a:ext uri="{FF2B5EF4-FFF2-40B4-BE49-F238E27FC236}">
              <a16:creationId xmlns:a16="http://schemas.microsoft.com/office/drawing/2014/main" id="{F725252C-62A4-4073-96B3-D4CFA9FE209C}"/>
            </a:ext>
          </a:extLst>
        </xdr:cNvPr>
        <xdr:cNvPicPr>
          <a:picLocks noChangeAspect="1"/>
        </xdr:cNvPicPr>
      </xdr:nvPicPr>
      <xdr:blipFill>
        <a:blip xmlns:r="http://schemas.openxmlformats.org/officeDocument/2006/relationships" r:embed="rId177"/>
        <a:stretch>
          <a:fillRect/>
        </a:stretch>
      </xdr:blipFill>
      <xdr:spPr>
        <a:xfrm>
          <a:off x="25260300" y="67837050"/>
          <a:ext cx="5800000" cy="4561905"/>
        </a:xfrm>
        <a:prstGeom prst="rect">
          <a:avLst/>
        </a:prstGeom>
      </xdr:spPr>
    </xdr:pic>
    <xdr:clientData/>
  </xdr:twoCellAnchor>
  <xdr:twoCellAnchor editAs="oneCell">
    <xdr:from>
      <xdr:col>28</xdr:col>
      <xdr:colOff>590550</xdr:colOff>
      <xdr:row>350</xdr:row>
      <xdr:rowOff>161925</xdr:rowOff>
    </xdr:from>
    <xdr:to>
      <xdr:col>36</xdr:col>
      <xdr:colOff>304074</xdr:colOff>
      <xdr:row>375</xdr:row>
      <xdr:rowOff>180377</xdr:rowOff>
    </xdr:to>
    <xdr:pic>
      <xdr:nvPicPr>
        <xdr:cNvPr id="343" name="Image 342">
          <a:extLst>
            <a:ext uri="{FF2B5EF4-FFF2-40B4-BE49-F238E27FC236}">
              <a16:creationId xmlns:a16="http://schemas.microsoft.com/office/drawing/2014/main" id="{275C40BE-6379-458C-8F5B-D400F3DC1436}"/>
            </a:ext>
          </a:extLst>
        </xdr:cNvPr>
        <xdr:cNvPicPr>
          <a:picLocks noChangeAspect="1"/>
        </xdr:cNvPicPr>
      </xdr:nvPicPr>
      <xdr:blipFill>
        <a:blip xmlns:r="http://schemas.openxmlformats.org/officeDocument/2006/relationships" r:embed="rId178"/>
        <a:stretch>
          <a:fillRect/>
        </a:stretch>
      </xdr:blipFill>
      <xdr:spPr>
        <a:xfrm>
          <a:off x="30489525" y="66836925"/>
          <a:ext cx="5809524" cy="4780952"/>
        </a:xfrm>
        <a:prstGeom prst="rect">
          <a:avLst/>
        </a:prstGeom>
      </xdr:spPr>
    </xdr:pic>
    <xdr:clientData/>
  </xdr:twoCellAnchor>
  <xdr:twoCellAnchor editAs="oneCell">
    <xdr:from>
      <xdr:col>36</xdr:col>
      <xdr:colOff>0</xdr:colOff>
      <xdr:row>349</xdr:row>
      <xdr:rowOff>0</xdr:rowOff>
    </xdr:from>
    <xdr:to>
      <xdr:col>43</xdr:col>
      <xdr:colOff>170762</xdr:colOff>
      <xdr:row>374</xdr:row>
      <xdr:rowOff>1203</xdr:rowOff>
    </xdr:to>
    <xdr:pic>
      <xdr:nvPicPr>
        <xdr:cNvPr id="344" name="Image 343">
          <a:extLst>
            <a:ext uri="{FF2B5EF4-FFF2-40B4-BE49-F238E27FC236}">
              <a16:creationId xmlns:a16="http://schemas.microsoft.com/office/drawing/2014/main" id="{7551C583-B40D-4287-BBA2-786FEC786A77}"/>
            </a:ext>
          </a:extLst>
        </xdr:cNvPr>
        <xdr:cNvPicPr>
          <a:picLocks noChangeAspect="1"/>
        </xdr:cNvPicPr>
      </xdr:nvPicPr>
      <xdr:blipFill>
        <a:blip xmlns:r="http://schemas.openxmlformats.org/officeDocument/2006/relationships" r:embed="rId179"/>
        <a:stretch>
          <a:fillRect/>
        </a:stretch>
      </xdr:blipFill>
      <xdr:spPr>
        <a:xfrm>
          <a:off x="35994975" y="66484500"/>
          <a:ext cx="5504762" cy="4761905"/>
        </a:xfrm>
        <a:prstGeom prst="rect">
          <a:avLst/>
        </a:prstGeom>
      </xdr:spPr>
    </xdr:pic>
    <xdr:clientData/>
  </xdr:twoCellAnchor>
  <xdr:twoCellAnchor editAs="oneCell">
    <xdr:from>
      <xdr:col>43</xdr:col>
      <xdr:colOff>0</xdr:colOff>
      <xdr:row>347</xdr:row>
      <xdr:rowOff>0</xdr:rowOff>
    </xdr:from>
    <xdr:to>
      <xdr:col>50</xdr:col>
      <xdr:colOff>323143</xdr:colOff>
      <xdr:row>370</xdr:row>
      <xdr:rowOff>180405</xdr:rowOff>
    </xdr:to>
    <xdr:pic>
      <xdr:nvPicPr>
        <xdr:cNvPr id="345" name="Image 344">
          <a:extLst>
            <a:ext uri="{FF2B5EF4-FFF2-40B4-BE49-F238E27FC236}">
              <a16:creationId xmlns:a16="http://schemas.microsoft.com/office/drawing/2014/main" id="{9B0F4FDC-69F4-42CB-BA49-DF84D4F01058}"/>
            </a:ext>
          </a:extLst>
        </xdr:cNvPr>
        <xdr:cNvPicPr>
          <a:picLocks noChangeAspect="1"/>
        </xdr:cNvPicPr>
      </xdr:nvPicPr>
      <xdr:blipFill>
        <a:blip xmlns:r="http://schemas.openxmlformats.org/officeDocument/2006/relationships" r:embed="rId180"/>
        <a:stretch>
          <a:fillRect/>
        </a:stretch>
      </xdr:blipFill>
      <xdr:spPr>
        <a:xfrm>
          <a:off x="41328975" y="66103500"/>
          <a:ext cx="5657143" cy="4561905"/>
        </a:xfrm>
        <a:prstGeom prst="rect">
          <a:avLst/>
        </a:prstGeom>
      </xdr:spPr>
    </xdr:pic>
    <xdr:clientData/>
  </xdr:twoCellAnchor>
  <xdr:twoCellAnchor editAs="oneCell">
    <xdr:from>
      <xdr:col>51</xdr:col>
      <xdr:colOff>0</xdr:colOff>
      <xdr:row>346</xdr:row>
      <xdr:rowOff>0</xdr:rowOff>
    </xdr:from>
    <xdr:to>
      <xdr:col>58</xdr:col>
      <xdr:colOff>170762</xdr:colOff>
      <xdr:row>370</xdr:row>
      <xdr:rowOff>75619</xdr:rowOff>
    </xdr:to>
    <xdr:pic>
      <xdr:nvPicPr>
        <xdr:cNvPr id="346" name="Image 345">
          <a:extLst>
            <a:ext uri="{FF2B5EF4-FFF2-40B4-BE49-F238E27FC236}">
              <a16:creationId xmlns:a16="http://schemas.microsoft.com/office/drawing/2014/main" id="{017D969D-D991-4FA7-9820-7792C7E1AEC3}"/>
            </a:ext>
          </a:extLst>
        </xdr:cNvPr>
        <xdr:cNvPicPr>
          <a:picLocks noChangeAspect="1"/>
        </xdr:cNvPicPr>
      </xdr:nvPicPr>
      <xdr:blipFill>
        <a:blip xmlns:r="http://schemas.openxmlformats.org/officeDocument/2006/relationships" r:embed="rId181"/>
        <a:stretch>
          <a:fillRect/>
        </a:stretch>
      </xdr:blipFill>
      <xdr:spPr>
        <a:xfrm>
          <a:off x="47424975" y="65913000"/>
          <a:ext cx="5504762" cy="4647619"/>
        </a:xfrm>
        <a:prstGeom prst="rect">
          <a:avLst/>
        </a:prstGeom>
      </xdr:spPr>
    </xdr:pic>
    <xdr:clientData/>
  </xdr:twoCellAnchor>
  <xdr:twoCellAnchor editAs="oneCell">
    <xdr:from>
      <xdr:col>58</xdr:col>
      <xdr:colOff>0</xdr:colOff>
      <xdr:row>343</xdr:row>
      <xdr:rowOff>0</xdr:rowOff>
    </xdr:from>
    <xdr:to>
      <xdr:col>65</xdr:col>
      <xdr:colOff>351714</xdr:colOff>
      <xdr:row>367</xdr:row>
      <xdr:rowOff>56571</xdr:rowOff>
    </xdr:to>
    <xdr:pic>
      <xdr:nvPicPr>
        <xdr:cNvPr id="347" name="Image 346">
          <a:extLst>
            <a:ext uri="{FF2B5EF4-FFF2-40B4-BE49-F238E27FC236}">
              <a16:creationId xmlns:a16="http://schemas.microsoft.com/office/drawing/2014/main" id="{B743C668-59A8-4932-AABE-972A41C2495D}"/>
            </a:ext>
          </a:extLst>
        </xdr:cNvPr>
        <xdr:cNvPicPr>
          <a:picLocks noChangeAspect="1"/>
        </xdr:cNvPicPr>
      </xdr:nvPicPr>
      <xdr:blipFill>
        <a:blip xmlns:r="http://schemas.openxmlformats.org/officeDocument/2006/relationships" r:embed="rId182"/>
        <a:stretch>
          <a:fillRect/>
        </a:stretch>
      </xdr:blipFill>
      <xdr:spPr>
        <a:xfrm>
          <a:off x="52758975" y="65341500"/>
          <a:ext cx="5685714" cy="4628571"/>
        </a:xfrm>
        <a:prstGeom prst="rect">
          <a:avLst/>
        </a:prstGeom>
      </xdr:spPr>
    </xdr:pic>
    <xdr:clientData/>
  </xdr:twoCellAnchor>
  <xdr:twoCellAnchor editAs="oneCell">
    <xdr:from>
      <xdr:col>65</xdr:col>
      <xdr:colOff>0</xdr:colOff>
      <xdr:row>349</xdr:row>
      <xdr:rowOff>0</xdr:rowOff>
    </xdr:from>
    <xdr:to>
      <xdr:col>72</xdr:col>
      <xdr:colOff>637429</xdr:colOff>
      <xdr:row>373</xdr:row>
      <xdr:rowOff>142286</xdr:rowOff>
    </xdr:to>
    <xdr:pic>
      <xdr:nvPicPr>
        <xdr:cNvPr id="348" name="Image 347">
          <a:extLst>
            <a:ext uri="{FF2B5EF4-FFF2-40B4-BE49-F238E27FC236}">
              <a16:creationId xmlns:a16="http://schemas.microsoft.com/office/drawing/2014/main" id="{8EC5D2AD-6A1D-4E4F-AC22-8B296101F307}"/>
            </a:ext>
          </a:extLst>
        </xdr:cNvPr>
        <xdr:cNvPicPr>
          <a:picLocks noChangeAspect="1"/>
        </xdr:cNvPicPr>
      </xdr:nvPicPr>
      <xdr:blipFill>
        <a:blip xmlns:r="http://schemas.openxmlformats.org/officeDocument/2006/relationships" r:embed="rId183"/>
        <a:stretch>
          <a:fillRect/>
        </a:stretch>
      </xdr:blipFill>
      <xdr:spPr>
        <a:xfrm>
          <a:off x="58092975" y="66484500"/>
          <a:ext cx="5971429" cy="4714286"/>
        </a:xfrm>
        <a:prstGeom prst="rect">
          <a:avLst/>
        </a:prstGeom>
      </xdr:spPr>
    </xdr:pic>
    <xdr:clientData/>
  </xdr:twoCellAnchor>
  <xdr:twoCellAnchor editAs="oneCell">
    <xdr:from>
      <xdr:col>73</xdr:col>
      <xdr:colOff>0</xdr:colOff>
      <xdr:row>353</xdr:row>
      <xdr:rowOff>0</xdr:rowOff>
    </xdr:from>
    <xdr:to>
      <xdr:col>80</xdr:col>
      <xdr:colOff>266000</xdr:colOff>
      <xdr:row>378</xdr:row>
      <xdr:rowOff>47024</xdr:rowOff>
    </xdr:to>
    <xdr:pic>
      <xdr:nvPicPr>
        <xdr:cNvPr id="349" name="Image 348">
          <a:extLst>
            <a:ext uri="{FF2B5EF4-FFF2-40B4-BE49-F238E27FC236}">
              <a16:creationId xmlns:a16="http://schemas.microsoft.com/office/drawing/2014/main" id="{E307A9B3-DAA8-4185-A0BC-146160960B72}"/>
            </a:ext>
          </a:extLst>
        </xdr:cNvPr>
        <xdr:cNvPicPr>
          <a:picLocks noChangeAspect="1"/>
        </xdr:cNvPicPr>
      </xdr:nvPicPr>
      <xdr:blipFill>
        <a:blip xmlns:r="http://schemas.openxmlformats.org/officeDocument/2006/relationships" r:embed="rId184"/>
        <a:stretch>
          <a:fillRect/>
        </a:stretch>
      </xdr:blipFill>
      <xdr:spPr>
        <a:xfrm>
          <a:off x="64188975" y="67246500"/>
          <a:ext cx="5600000" cy="4809524"/>
        </a:xfrm>
        <a:prstGeom prst="rect">
          <a:avLst/>
        </a:prstGeom>
      </xdr:spPr>
    </xdr:pic>
    <xdr:clientData/>
  </xdr:twoCellAnchor>
  <xdr:twoCellAnchor editAs="oneCell">
    <xdr:from>
      <xdr:col>80</xdr:col>
      <xdr:colOff>0</xdr:colOff>
      <xdr:row>354</xdr:row>
      <xdr:rowOff>0</xdr:rowOff>
    </xdr:from>
    <xdr:to>
      <xdr:col>87</xdr:col>
      <xdr:colOff>313619</xdr:colOff>
      <xdr:row>378</xdr:row>
      <xdr:rowOff>56571</xdr:rowOff>
    </xdr:to>
    <xdr:pic>
      <xdr:nvPicPr>
        <xdr:cNvPr id="350" name="Image 349">
          <a:extLst>
            <a:ext uri="{FF2B5EF4-FFF2-40B4-BE49-F238E27FC236}">
              <a16:creationId xmlns:a16="http://schemas.microsoft.com/office/drawing/2014/main" id="{85736629-1F42-4FFA-9FC2-9FC9D3CCB70D}"/>
            </a:ext>
          </a:extLst>
        </xdr:cNvPr>
        <xdr:cNvPicPr>
          <a:picLocks noChangeAspect="1"/>
        </xdr:cNvPicPr>
      </xdr:nvPicPr>
      <xdr:blipFill>
        <a:blip xmlns:r="http://schemas.openxmlformats.org/officeDocument/2006/relationships" r:embed="rId185"/>
        <a:stretch>
          <a:fillRect/>
        </a:stretch>
      </xdr:blipFill>
      <xdr:spPr>
        <a:xfrm>
          <a:off x="69522975" y="67437000"/>
          <a:ext cx="5647619" cy="4628571"/>
        </a:xfrm>
        <a:prstGeom prst="rect">
          <a:avLst/>
        </a:prstGeom>
      </xdr:spPr>
    </xdr:pic>
    <xdr:clientData/>
  </xdr:twoCellAnchor>
  <xdr:twoCellAnchor editAs="oneCell">
    <xdr:from>
      <xdr:col>95</xdr:col>
      <xdr:colOff>0</xdr:colOff>
      <xdr:row>353</xdr:row>
      <xdr:rowOff>0</xdr:rowOff>
    </xdr:from>
    <xdr:to>
      <xdr:col>103</xdr:col>
      <xdr:colOff>132571</xdr:colOff>
      <xdr:row>378</xdr:row>
      <xdr:rowOff>27976</xdr:rowOff>
    </xdr:to>
    <xdr:pic>
      <xdr:nvPicPr>
        <xdr:cNvPr id="351" name="Image 350">
          <a:extLst>
            <a:ext uri="{FF2B5EF4-FFF2-40B4-BE49-F238E27FC236}">
              <a16:creationId xmlns:a16="http://schemas.microsoft.com/office/drawing/2014/main" id="{24E004ED-F3F0-4D2A-9522-9DAB8C09A3D1}"/>
            </a:ext>
          </a:extLst>
        </xdr:cNvPr>
        <xdr:cNvPicPr>
          <a:picLocks noChangeAspect="1"/>
        </xdr:cNvPicPr>
      </xdr:nvPicPr>
      <xdr:blipFill>
        <a:blip xmlns:r="http://schemas.openxmlformats.org/officeDocument/2006/relationships" r:embed="rId186"/>
        <a:stretch>
          <a:fillRect/>
        </a:stretch>
      </xdr:blipFill>
      <xdr:spPr>
        <a:xfrm>
          <a:off x="80952975" y="67246500"/>
          <a:ext cx="6228571" cy="4790476"/>
        </a:xfrm>
        <a:prstGeom prst="rect">
          <a:avLst/>
        </a:prstGeom>
      </xdr:spPr>
    </xdr:pic>
    <xdr:clientData/>
  </xdr:twoCellAnchor>
  <xdr:twoCellAnchor editAs="oneCell">
    <xdr:from>
      <xdr:col>87</xdr:col>
      <xdr:colOff>0</xdr:colOff>
      <xdr:row>353</xdr:row>
      <xdr:rowOff>0</xdr:rowOff>
    </xdr:from>
    <xdr:to>
      <xdr:col>94</xdr:col>
      <xdr:colOff>475524</xdr:colOff>
      <xdr:row>377</xdr:row>
      <xdr:rowOff>56571</xdr:rowOff>
    </xdr:to>
    <xdr:pic>
      <xdr:nvPicPr>
        <xdr:cNvPr id="352" name="Image 351">
          <a:extLst>
            <a:ext uri="{FF2B5EF4-FFF2-40B4-BE49-F238E27FC236}">
              <a16:creationId xmlns:a16="http://schemas.microsoft.com/office/drawing/2014/main" id="{DE18A559-0C29-4595-A2E5-634E1E8458D8}"/>
            </a:ext>
          </a:extLst>
        </xdr:cNvPr>
        <xdr:cNvPicPr>
          <a:picLocks noChangeAspect="1"/>
        </xdr:cNvPicPr>
      </xdr:nvPicPr>
      <xdr:blipFill>
        <a:blip xmlns:r="http://schemas.openxmlformats.org/officeDocument/2006/relationships" r:embed="rId187"/>
        <a:stretch>
          <a:fillRect/>
        </a:stretch>
      </xdr:blipFill>
      <xdr:spPr>
        <a:xfrm>
          <a:off x="74856975" y="67246500"/>
          <a:ext cx="5809524" cy="4628571"/>
        </a:xfrm>
        <a:prstGeom prst="rect">
          <a:avLst/>
        </a:prstGeom>
      </xdr:spPr>
    </xdr:pic>
    <xdr:clientData/>
  </xdr:twoCellAnchor>
  <xdr:twoCellAnchor editAs="oneCell">
    <xdr:from>
      <xdr:col>103</xdr:col>
      <xdr:colOff>0</xdr:colOff>
      <xdr:row>352</xdr:row>
      <xdr:rowOff>0</xdr:rowOff>
    </xdr:from>
    <xdr:to>
      <xdr:col>110</xdr:col>
      <xdr:colOff>304095</xdr:colOff>
      <xdr:row>375</xdr:row>
      <xdr:rowOff>180405</xdr:rowOff>
    </xdr:to>
    <xdr:pic>
      <xdr:nvPicPr>
        <xdr:cNvPr id="353" name="Image 352">
          <a:extLst>
            <a:ext uri="{FF2B5EF4-FFF2-40B4-BE49-F238E27FC236}">
              <a16:creationId xmlns:a16="http://schemas.microsoft.com/office/drawing/2014/main" id="{26185815-7824-42AD-8624-F408FD6F649A}"/>
            </a:ext>
          </a:extLst>
        </xdr:cNvPr>
        <xdr:cNvPicPr>
          <a:picLocks noChangeAspect="1"/>
        </xdr:cNvPicPr>
      </xdr:nvPicPr>
      <xdr:blipFill>
        <a:blip xmlns:r="http://schemas.openxmlformats.org/officeDocument/2006/relationships" r:embed="rId188"/>
        <a:stretch>
          <a:fillRect/>
        </a:stretch>
      </xdr:blipFill>
      <xdr:spPr>
        <a:xfrm>
          <a:off x="87048975" y="67056000"/>
          <a:ext cx="5638095" cy="4561905"/>
        </a:xfrm>
        <a:prstGeom prst="rect">
          <a:avLst/>
        </a:prstGeom>
      </xdr:spPr>
    </xdr:pic>
    <xdr:clientData/>
  </xdr:twoCellAnchor>
  <xdr:twoCellAnchor editAs="oneCell">
    <xdr:from>
      <xdr:col>110</xdr:col>
      <xdr:colOff>0</xdr:colOff>
      <xdr:row>351</xdr:row>
      <xdr:rowOff>0</xdr:rowOff>
    </xdr:from>
    <xdr:to>
      <xdr:col>117</xdr:col>
      <xdr:colOff>285048</xdr:colOff>
      <xdr:row>375</xdr:row>
      <xdr:rowOff>37524</xdr:rowOff>
    </xdr:to>
    <xdr:pic>
      <xdr:nvPicPr>
        <xdr:cNvPr id="354" name="Image 353">
          <a:extLst>
            <a:ext uri="{FF2B5EF4-FFF2-40B4-BE49-F238E27FC236}">
              <a16:creationId xmlns:a16="http://schemas.microsoft.com/office/drawing/2014/main" id="{66DE6720-AA2E-4BA6-90BA-D8CC2DCAAA8C}"/>
            </a:ext>
          </a:extLst>
        </xdr:cNvPr>
        <xdr:cNvPicPr>
          <a:picLocks noChangeAspect="1"/>
        </xdr:cNvPicPr>
      </xdr:nvPicPr>
      <xdr:blipFill>
        <a:blip xmlns:r="http://schemas.openxmlformats.org/officeDocument/2006/relationships" r:embed="rId189"/>
        <a:stretch>
          <a:fillRect/>
        </a:stretch>
      </xdr:blipFill>
      <xdr:spPr>
        <a:xfrm>
          <a:off x="92382975" y="66865500"/>
          <a:ext cx="5619048" cy="4609524"/>
        </a:xfrm>
        <a:prstGeom prst="rect">
          <a:avLst/>
        </a:prstGeom>
      </xdr:spPr>
    </xdr:pic>
    <xdr:clientData/>
  </xdr:twoCellAnchor>
  <xdr:twoCellAnchor editAs="oneCell">
    <xdr:from>
      <xdr:col>117</xdr:col>
      <xdr:colOff>0</xdr:colOff>
      <xdr:row>350</xdr:row>
      <xdr:rowOff>0</xdr:rowOff>
    </xdr:from>
    <xdr:to>
      <xdr:col>124</xdr:col>
      <xdr:colOff>246952</xdr:colOff>
      <xdr:row>374</xdr:row>
      <xdr:rowOff>170857</xdr:rowOff>
    </xdr:to>
    <xdr:pic>
      <xdr:nvPicPr>
        <xdr:cNvPr id="355" name="Image 354">
          <a:extLst>
            <a:ext uri="{FF2B5EF4-FFF2-40B4-BE49-F238E27FC236}">
              <a16:creationId xmlns:a16="http://schemas.microsoft.com/office/drawing/2014/main" id="{CB78CAD0-7690-48D8-BAF7-742E9F4850C7}"/>
            </a:ext>
          </a:extLst>
        </xdr:cNvPr>
        <xdr:cNvPicPr>
          <a:picLocks noChangeAspect="1"/>
        </xdr:cNvPicPr>
      </xdr:nvPicPr>
      <xdr:blipFill>
        <a:blip xmlns:r="http://schemas.openxmlformats.org/officeDocument/2006/relationships" r:embed="rId190"/>
        <a:stretch>
          <a:fillRect/>
        </a:stretch>
      </xdr:blipFill>
      <xdr:spPr>
        <a:xfrm>
          <a:off x="97716975" y="66675000"/>
          <a:ext cx="5580952" cy="4742857"/>
        </a:xfrm>
        <a:prstGeom prst="rect">
          <a:avLst/>
        </a:prstGeom>
      </xdr:spPr>
    </xdr:pic>
    <xdr:clientData/>
  </xdr:twoCellAnchor>
  <xdr:twoCellAnchor editAs="oneCell">
    <xdr:from>
      <xdr:col>123</xdr:col>
      <xdr:colOff>0</xdr:colOff>
      <xdr:row>349</xdr:row>
      <xdr:rowOff>0</xdr:rowOff>
    </xdr:from>
    <xdr:to>
      <xdr:col>130</xdr:col>
      <xdr:colOff>256476</xdr:colOff>
      <xdr:row>372</xdr:row>
      <xdr:rowOff>142309</xdr:rowOff>
    </xdr:to>
    <xdr:pic>
      <xdr:nvPicPr>
        <xdr:cNvPr id="356" name="Image 355">
          <a:extLst>
            <a:ext uri="{FF2B5EF4-FFF2-40B4-BE49-F238E27FC236}">
              <a16:creationId xmlns:a16="http://schemas.microsoft.com/office/drawing/2014/main" id="{3A7EF020-F9C4-4EE8-B81D-07B1B049816D}"/>
            </a:ext>
          </a:extLst>
        </xdr:cNvPr>
        <xdr:cNvPicPr>
          <a:picLocks noChangeAspect="1"/>
        </xdr:cNvPicPr>
      </xdr:nvPicPr>
      <xdr:blipFill>
        <a:blip xmlns:r="http://schemas.openxmlformats.org/officeDocument/2006/relationships" r:embed="rId191"/>
        <a:stretch>
          <a:fillRect/>
        </a:stretch>
      </xdr:blipFill>
      <xdr:spPr>
        <a:xfrm>
          <a:off x="102288975" y="66484500"/>
          <a:ext cx="5590476" cy="4523809"/>
        </a:xfrm>
        <a:prstGeom prst="rect">
          <a:avLst/>
        </a:prstGeom>
      </xdr:spPr>
    </xdr:pic>
    <xdr:clientData/>
  </xdr:twoCellAnchor>
  <xdr:twoCellAnchor editAs="oneCell">
    <xdr:from>
      <xdr:col>130</xdr:col>
      <xdr:colOff>0</xdr:colOff>
      <xdr:row>348</xdr:row>
      <xdr:rowOff>0</xdr:rowOff>
    </xdr:from>
    <xdr:to>
      <xdr:col>137</xdr:col>
      <xdr:colOff>294571</xdr:colOff>
      <xdr:row>372</xdr:row>
      <xdr:rowOff>18476</xdr:rowOff>
    </xdr:to>
    <xdr:pic>
      <xdr:nvPicPr>
        <xdr:cNvPr id="357" name="Image 356">
          <a:extLst>
            <a:ext uri="{FF2B5EF4-FFF2-40B4-BE49-F238E27FC236}">
              <a16:creationId xmlns:a16="http://schemas.microsoft.com/office/drawing/2014/main" id="{80CD7841-71D8-40FC-81BF-D176CDDD47BA}"/>
            </a:ext>
          </a:extLst>
        </xdr:cNvPr>
        <xdr:cNvPicPr>
          <a:picLocks noChangeAspect="1"/>
        </xdr:cNvPicPr>
      </xdr:nvPicPr>
      <xdr:blipFill>
        <a:blip xmlns:r="http://schemas.openxmlformats.org/officeDocument/2006/relationships" r:embed="rId192"/>
        <a:stretch>
          <a:fillRect/>
        </a:stretch>
      </xdr:blipFill>
      <xdr:spPr>
        <a:xfrm>
          <a:off x="107622975" y="66294000"/>
          <a:ext cx="5628571" cy="4590476"/>
        </a:xfrm>
        <a:prstGeom prst="rect">
          <a:avLst/>
        </a:prstGeom>
      </xdr:spPr>
    </xdr:pic>
    <xdr:clientData/>
  </xdr:twoCellAnchor>
  <xdr:twoCellAnchor editAs="oneCell">
    <xdr:from>
      <xdr:col>8</xdr:col>
      <xdr:colOff>0</xdr:colOff>
      <xdr:row>339</xdr:row>
      <xdr:rowOff>0</xdr:rowOff>
    </xdr:from>
    <xdr:to>
      <xdr:col>16</xdr:col>
      <xdr:colOff>142095</xdr:colOff>
      <xdr:row>363</xdr:row>
      <xdr:rowOff>161333</xdr:rowOff>
    </xdr:to>
    <xdr:pic>
      <xdr:nvPicPr>
        <xdr:cNvPr id="358" name="Image 357">
          <a:extLst>
            <a:ext uri="{FF2B5EF4-FFF2-40B4-BE49-F238E27FC236}">
              <a16:creationId xmlns:a16="http://schemas.microsoft.com/office/drawing/2014/main" id="{DE8F95D2-4281-4781-B667-5268E4EC5359}"/>
            </a:ext>
          </a:extLst>
        </xdr:cNvPr>
        <xdr:cNvPicPr>
          <a:picLocks noChangeAspect="1"/>
        </xdr:cNvPicPr>
      </xdr:nvPicPr>
      <xdr:blipFill>
        <a:blip xmlns:r="http://schemas.openxmlformats.org/officeDocument/2006/relationships" r:embed="rId193"/>
        <a:stretch>
          <a:fillRect/>
        </a:stretch>
      </xdr:blipFill>
      <xdr:spPr>
        <a:xfrm>
          <a:off x="14658975" y="64579500"/>
          <a:ext cx="6238095" cy="4733333"/>
        </a:xfrm>
        <a:prstGeom prst="rect">
          <a:avLst/>
        </a:prstGeom>
      </xdr:spPr>
    </xdr:pic>
    <xdr:clientData/>
  </xdr:twoCellAnchor>
  <xdr:twoCellAnchor editAs="oneCell">
    <xdr:from>
      <xdr:col>16</xdr:col>
      <xdr:colOff>0</xdr:colOff>
      <xdr:row>338</xdr:row>
      <xdr:rowOff>0</xdr:rowOff>
    </xdr:from>
    <xdr:to>
      <xdr:col>23</xdr:col>
      <xdr:colOff>199333</xdr:colOff>
      <xdr:row>361</xdr:row>
      <xdr:rowOff>170881</xdr:rowOff>
    </xdr:to>
    <xdr:pic>
      <xdr:nvPicPr>
        <xdr:cNvPr id="359" name="Image 358">
          <a:extLst>
            <a:ext uri="{FF2B5EF4-FFF2-40B4-BE49-F238E27FC236}">
              <a16:creationId xmlns:a16="http://schemas.microsoft.com/office/drawing/2014/main" id="{D13C4EF2-C3BA-499C-8EDF-E6641EC54FE1}"/>
            </a:ext>
          </a:extLst>
        </xdr:cNvPr>
        <xdr:cNvPicPr>
          <a:picLocks noChangeAspect="1"/>
        </xdr:cNvPicPr>
      </xdr:nvPicPr>
      <xdr:blipFill>
        <a:blip xmlns:r="http://schemas.openxmlformats.org/officeDocument/2006/relationships" r:embed="rId194"/>
        <a:stretch>
          <a:fillRect/>
        </a:stretch>
      </xdr:blipFill>
      <xdr:spPr>
        <a:xfrm>
          <a:off x="20754975" y="64389000"/>
          <a:ext cx="5533333" cy="4552381"/>
        </a:xfrm>
        <a:prstGeom prst="rect">
          <a:avLst/>
        </a:prstGeom>
      </xdr:spPr>
    </xdr:pic>
    <xdr:clientData/>
  </xdr:twoCellAnchor>
  <xdr:twoCellAnchor editAs="oneCell">
    <xdr:from>
      <xdr:col>22</xdr:col>
      <xdr:colOff>638175</xdr:colOff>
      <xdr:row>334</xdr:row>
      <xdr:rowOff>9525</xdr:rowOff>
    </xdr:from>
    <xdr:to>
      <xdr:col>30</xdr:col>
      <xdr:colOff>170746</xdr:colOff>
      <xdr:row>358</xdr:row>
      <xdr:rowOff>75620</xdr:rowOff>
    </xdr:to>
    <xdr:pic>
      <xdr:nvPicPr>
        <xdr:cNvPr id="360" name="Image 359">
          <a:extLst>
            <a:ext uri="{FF2B5EF4-FFF2-40B4-BE49-F238E27FC236}">
              <a16:creationId xmlns:a16="http://schemas.microsoft.com/office/drawing/2014/main" id="{5346D408-469B-44B3-B5BE-0C4446FE8ADB}"/>
            </a:ext>
          </a:extLst>
        </xdr:cNvPr>
        <xdr:cNvPicPr>
          <a:picLocks noChangeAspect="1"/>
        </xdr:cNvPicPr>
      </xdr:nvPicPr>
      <xdr:blipFill>
        <a:blip xmlns:r="http://schemas.openxmlformats.org/officeDocument/2006/relationships" r:embed="rId195"/>
        <a:stretch>
          <a:fillRect/>
        </a:stretch>
      </xdr:blipFill>
      <xdr:spPr>
        <a:xfrm>
          <a:off x="25965150" y="63636525"/>
          <a:ext cx="5628571" cy="4638095"/>
        </a:xfrm>
        <a:prstGeom prst="rect">
          <a:avLst/>
        </a:prstGeom>
      </xdr:spPr>
    </xdr:pic>
    <xdr:clientData/>
  </xdr:twoCellAnchor>
  <xdr:twoCellAnchor editAs="oneCell">
    <xdr:from>
      <xdr:col>30</xdr:col>
      <xdr:colOff>333375</xdr:colOff>
      <xdr:row>329</xdr:row>
      <xdr:rowOff>47625</xdr:rowOff>
    </xdr:from>
    <xdr:to>
      <xdr:col>36</xdr:col>
      <xdr:colOff>742218</xdr:colOff>
      <xdr:row>351</xdr:row>
      <xdr:rowOff>11377</xdr:rowOff>
    </xdr:to>
    <xdr:pic>
      <xdr:nvPicPr>
        <xdr:cNvPr id="361" name="Image 360">
          <a:extLst>
            <a:ext uri="{FF2B5EF4-FFF2-40B4-BE49-F238E27FC236}">
              <a16:creationId xmlns:a16="http://schemas.microsoft.com/office/drawing/2014/main" id="{701ED27B-420D-46E6-BCED-9E38605F8F08}"/>
            </a:ext>
          </a:extLst>
        </xdr:cNvPr>
        <xdr:cNvPicPr>
          <a:picLocks noChangeAspect="1"/>
        </xdr:cNvPicPr>
      </xdr:nvPicPr>
      <xdr:blipFill>
        <a:blip xmlns:r="http://schemas.openxmlformats.org/officeDocument/2006/relationships" r:embed="rId196"/>
        <a:stretch>
          <a:fillRect/>
        </a:stretch>
      </xdr:blipFill>
      <xdr:spPr>
        <a:xfrm>
          <a:off x="31756350" y="62722125"/>
          <a:ext cx="4980843" cy="4154752"/>
        </a:xfrm>
        <a:prstGeom prst="rect">
          <a:avLst/>
        </a:prstGeom>
      </xdr:spPr>
    </xdr:pic>
    <xdr:clientData/>
  </xdr:twoCellAnchor>
  <xdr:twoCellAnchor editAs="oneCell">
    <xdr:from>
      <xdr:col>36</xdr:col>
      <xdr:colOff>638175</xdr:colOff>
      <xdr:row>326</xdr:row>
      <xdr:rowOff>114300</xdr:rowOff>
    </xdr:from>
    <xdr:to>
      <xdr:col>44</xdr:col>
      <xdr:colOff>161223</xdr:colOff>
      <xdr:row>350</xdr:row>
      <xdr:rowOff>170871</xdr:rowOff>
    </xdr:to>
    <xdr:pic>
      <xdr:nvPicPr>
        <xdr:cNvPr id="362" name="Image 361">
          <a:extLst>
            <a:ext uri="{FF2B5EF4-FFF2-40B4-BE49-F238E27FC236}">
              <a16:creationId xmlns:a16="http://schemas.microsoft.com/office/drawing/2014/main" id="{7D95AF18-5781-4464-913A-39782DF71824}"/>
            </a:ext>
          </a:extLst>
        </xdr:cNvPr>
        <xdr:cNvPicPr>
          <a:picLocks noChangeAspect="1"/>
        </xdr:cNvPicPr>
      </xdr:nvPicPr>
      <xdr:blipFill>
        <a:blip xmlns:r="http://schemas.openxmlformats.org/officeDocument/2006/relationships" r:embed="rId197"/>
        <a:stretch>
          <a:fillRect/>
        </a:stretch>
      </xdr:blipFill>
      <xdr:spPr>
        <a:xfrm>
          <a:off x="36633150" y="62217300"/>
          <a:ext cx="5619048" cy="4628571"/>
        </a:xfrm>
        <a:prstGeom prst="rect">
          <a:avLst/>
        </a:prstGeom>
      </xdr:spPr>
    </xdr:pic>
    <xdr:clientData/>
  </xdr:twoCellAnchor>
  <xdr:twoCellAnchor editAs="oneCell">
    <xdr:from>
      <xdr:col>44</xdr:col>
      <xdr:colOff>0</xdr:colOff>
      <xdr:row>328</xdr:row>
      <xdr:rowOff>0</xdr:rowOff>
    </xdr:from>
    <xdr:to>
      <xdr:col>51</xdr:col>
      <xdr:colOff>275524</xdr:colOff>
      <xdr:row>352</xdr:row>
      <xdr:rowOff>142286</xdr:rowOff>
    </xdr:to>
    <xdr:pic>
      <xdr:nvPicPr>
        <xdr:cNvPr id="363" name="Image 362">
          <a:extLst>
            <a:ext uri="{FF2B5EF4-FFF2-40B4-BE49-F238E27FC236}">
              <a16:creationId xmlns:a16="http://schemas.microsoft.com/office/drawing/2014/main" id="{4FBF9E08-365F-4271-91E9-08B66188919B}"/>
            </a:ext>
          </a:extLst>
        </xdr:cNvPr>
        <xdr:cNvPicPr>
          <a:picLocks noChangeAspect="1"/>
        </xdr:cNvPicPr>
      </xdr:nvPicPr>
      <xdr:blipFill>
        <a:blip xmlns:r="http://schemas.openxmlformats.org/officeDocument/2006/relationships" r:embed="rId198"/>
        <a:stretch>
          <a:fillRect/>
        </a:stretch>
      </xdr:blipFill>
      <xdr:spPr>
        <a:xfrm>
          <a:off x="42090975" y="62484000"/>
          <a:ext cx="5609524" cy="4714286"/>
        </a:xfrm>
        <a:prstGeom prst="rect">
          <a:avLst/>
        </a:prstGeom>
      </xdr:spPr>
    </xdr:pic>
    <xdr:clientData/>
  </xdr:twoCellAnchor>
  <xdr:twoCellAnchor>
    <xdr:from>
      <xdr:col>46</xdr:col>
      <xdr:colOff>219075</xdr:colOff>
      <xdr:row>344</xdr:row>
      <xdr:rowOff>57150</xdr:rowOff>
    </xdr:from>
    <xdr:to>
      <xdr:col>50</xdr:col>
      <xdr:colOff>380999</xdr:colOff>
      <xdr:row>348</xdr:row>
      <xdr:rowOff>38099</xdr:rowOff>
    </xdr:to>
    <xdr:sp macro="" textlink="">
      <xdr:nvSpPr>
        <xdr:cNvPr id="364" name="ZoneTexte 363">
          <a:extLst>
            <a:ext uri="{FF2B5EF4-FFF2-40B4-BE49-F238E27FC236}">
              <a16:creationId xmlns:a16="http://schemas.microsoft.com/office/drawing/2014/main" id="{3742BD6B-C905-4F75-9BC7-0AEF21AAC2E3}"/>
            </a:ext>
          </a:extLst>
        </xdr:cNvPr>
        <xdr:cNvSpPr txBox="1"/>
      </xdr:nvSpPr>
      <xdr:spPr>
        <a:xfrm>
          <a:off x="43834050" y="65589150"/>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51</xdr:col>
      <xdr:colOff>0</xdr:colOff>
      <xdr:row>323</xdr:row>
      <xdr:rowOff>0</xdr:rowOff>
    </xdr:from>
    <xdr:to>
      <xdr:col>58</xdr:col>
      <xdr:colOff>180286</xdr:colOff>
      <xdr:row>346</xdr:row>
      <xdr:rowOff>161357</xdr:rowOff>
    </xdr:to>
    <xdr:pic>
      <xdr:nvPicPr>
        <xdr:cNvPr id="365" name="Image 364">
          <a:extLst>
            <a:ext uri="{FF2B5EF4-FFF2-40B4-BE49-F238E27FC236}">
              <a16:creationId xmlns:a16="http://schemas.microsoft.com/office/drawing/2014/main" id="{FB039B79-A487-46B6-9B33-2B6AEDCBA614}"/>
            </a:ext>
          </a:extLst>
        </xdr:cNvPr>
        <xdr:cNvPicPr>
          <a:picLocks noChangeAspect="1"/>
        </xdr:cNvPicPr>
      </xdr:nvPicPr>
      <xdr:blipFill>
        <a:blip xmlns:r="http://schemas.openxmlformats.org/officeDocument/2006/relationships" r:embed="rId199"/>
        <a:stretch>
          <a:fillRect/>
        </a:stretch>
      </xdr:blipFill>
      <xdr:spPr>
        <a:xfrm>
          <a:off x="47424975" y="61531500"/>
          <a:ext cx="5514286" cy="4542857"/>
        </a:xfrm>
        <a:prstGeom prst="rect">
          <a:avLst/>
        </a:prstGeom>
      </xdr:spPr>
    </xdr:pic>
    <xdr:clientData/>
  </xdr:twoCellAnchor>
  <xdr:twoCellAnchor>
    <xdr:from>
      <xdr:col>53</xdr:col>
      <xdr:colOff>542925</xdr:colOff>
      <xdr:row>337</xdr:row>
      <xdr:rowOff>104775</xdr:rowOff>
    </xdr:from>
    <xdr:to>
      <xdr:col>57</xdr:col>
      <xdr:colOff>704849</xdr:colOff>
      <xdr:row>341</xdr:row>
      <xdr:rowOff>85724</xdr:rowOff>
    </xdr:to>
    <xdr:sp macro="" textlink="">
      <xdr:nvSpPr>
        <xdr:cNvPr id="366" name="ZoneTexte 365">
          <a:extLst>
            <a:ext uri="{FF2B5EF4-FFF2-40B4-BE49-F238E27FC236}">
              <a16:creationId xmlns:a16="http://schemas.microsoft.com/office/drawing/2014/main" id="{51B236C0-C4B1-4F68-A5C8-A7F285BBAC3F}"/>
            </a:ext>
          </a:extLst>
        </xdr:cNvPr>
        <xdr:cNvSpPr txBox="1"/>
      </xdr:nvSpPr>
      <xdr:spPr>
        <a:xfrm>
          <a:off x="49491900" y="64303275"/>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58</xdr:col>
      <xdr:colOff>0</xdr:colOff>
      <xdr:row>321</xdr:row>
      <xdr:rowOff>0</xdr:rowOff>
    </xdr:from>
    <xdr:to>
      <xdr:col>65</xdr:col>
      <xdr:colOff>218381</xdr:colOff>
      <xdr:row>345</xdr:row>
      <xdr:rowOff>28000</xdr:rowOff>
    </xdr:to>
    <xdr:pic>
      <xdr:nvPicPr>
        <xdr:cNvPr id="367" name="Image 366">
          <a:extLst>
            <a:ext uri="{FF2B5EF4-FFF2-40B4-BE49-F238E27FC236}">
              <a16:creationId xmlns:a16="http://schemas.microsoft.com/office/drawing/2014/main" id="{82CBDA7E-B3D7-4030-AF65-C011223D13AF}"/>
            </a:ext>
          </a:extLst>
        </xdr:cNvPr>
        <xdr:cNvPicPr>
          <a:picLocks noChangeAspect="1"/>
        </xdr:cNvPicPr>
      </xdr:nvPicPr>
      <xdr:blipFill>
        <a:blip xmlns:r="http://schemas.openxmlformats.org/officeDocument/2006/relationships" r:embed="rId200"/>
        <a:stretch>
          <a:fillRect/>
        </a:stretch>
      </xdr:blipFill>
      <xdr:spPr>
        <a:xfrm>
          <a:off x="52758975" y="61150500"/>
          <a:ext cx="5552381" cy="4600000"/>
        </a:xfrm>
        <a:prstGeom prst="rect">
          <a:avLst/>
        </a:prstGeom>
      </xdr:spPr>
    </xdr:pic>
    <xdr:clientData/>
  </xdr:twoCellAnchor>
  <xdr:twoCellAnchor editAs="oneCell">
    <xdr:from>
      <xdr:col>65</xdr:col>
      <xdr:colOff>0</xdr:colOff>
      <xdr:row>321</xdr:row>
      <xdr:rowOff>0</xdr:rowOff>
    </xdr:from>
    <xdr:to>
      <xdr:col>72</xdr:col>
      <xdr:colOff>304095</xdr:colOff>
      <xdr:row>345</xdr:row>
      <xdr:rowOff>180381</xdr:rowOff>
    </xdr:to>
    <xdr:pic>
      <xdr:nvPicPr>
        <xdr:cNvPr id="368" name="Image 367">
          <a:extLst>
            <a:ext uri="{FF2B5EF4-FFF2-40B4-BE49-F238E27FC236}">
              <a16:creationId xmlns:a16="http://schemas.microsoft.com/office/drawing/2014/main" id="{B7DC3905-5536-422C-AEF8-056AD3BF956E}"/>
            </a:ext>
          </a:extLst>
        </xdr:cNvPr>
        <xdr:cNvPicPr>
          <a:picLocks noChangeAspect="1"/>
        </xdr:cNvPicPr>
      </xdr:nvPicPr>
      <xdr:blipFill>
        <a:blip xmlns:r="http://schemas.openxmlformats.org/officeDocument/2006/relationships" r:embed="rId201"/>
        <a:stretch>
          <a:fillRect/>
        </a:stretch>
      </xdr:blipFill>
      <xdr:spPr>
        <a:xfrm>
          <a:off x="58092975" y="61150500"/>
          <a:ext cx="5638095" cy="4752381"/>
        </a:xfrm>
        <a:prstGeom prst="rect">
          <a:avLst/>
        </a:prstGeom>
      </xdr:spPr>
    </xdr:pic>
    <xdr:clientData/>
  </xdr:twoCellAnchor>
  <xdr:twoCellAnchor editAs="oneCell">
    <xdr:from>
      <xdr:col>8</xdr:col>
      <xdr:colOff>0</xdr:colOff>
      <xdr:row>315</xdr:row>
      <xdr:rowOff>0</xdr:rowOff>
    </xdr:from>
    <xdr:to>
      <xdr:col>15</xdr:col>
      <xdr:colOff>227905</xdr:colOff>
      <xdr:row>339</xdr:row>
      <xdr:rowOff>28000</xdr:rowOff>
    </xdr:to>
    <xdr:pic>
      <xdr:nvPicPr>
        <xdr:cNvPr id="369" name="Image 368">
          <a:extLst>
            <a:ext uri="{FF2B5EF4-FFF2-40B4-BE49-F238E27FC236}">
              <a16:creationId xmlns:a16="http://schemas.microsoft.com/office/drawing/2014/main" id="{38193DF3-DD84-4B76-A929-306F0F95D984}"/>
            </a:ext>
          </a:extLst>
        </xdr:cNvPr>
        <xdr:cNvPicPr>
          <a:picLocks noChangeAspect="1"/>
        </xdr:cNvPicPr>
      </xdr:nvPicPr>
      <xdr:blipFill>
        <a:blip xmlns:r="http://schemas.openxmlformats.org/officeDocument/2006/relationships" r:embed="rId202"/>
        <a:stretch>
          <a:fillRect/>
        </a:stretch>
      </xdr:blipFill>
      <xdr:spPr>
        <a:xfrm>
          <a:off x="14658975" y="60007500"/>
          <a:ext cx="5561905" cy="4600000"/>
        </a:xfrm>
        <a:prstGeom prst="rect">
          <a:avLst/>
        </a:prstGeom>
      </xdr:spPr>
    </xdr:pic>
    <xdr:clientData/>
  </xdr:twoCellAnchor>
  <xdr:twoCellAnchor>
    <xdr:from>
      <xdr:col>10</xdr:col>
      <xdr:colOff>238125</xdr:colOff>
      <xdr:row>329</xdr:row>
      <xdr:rowOff>133350</xdr:rowOff>
    </xdr:from>
    <xdr:to>
      <xdr:col>14</xdr:col>
      <xdr:colOff>400049</xdr:colOff>
      <xdr:row>333</xdr:row>
      <xdr:rowOff>114299</xdr:rowOff>
    </xdr:to>
    <xdr:sp macro="" textlink="">
      <xdr:nvSpPr>
        <xdr:cNvPr id="370" name="ZoneTexte 369">
          <a:extLst>
            <a:ext uri="{FF2B5EF4-FFF2-40B4-BE49-F238E27FC236}">
              <a16:creationId xmlns:a16="http://schemas.microsoft.com/office/drawing/2014/main" id="{AC4D43DD-6FC3-4389-9776-EAFC481A2555}"/>
            </a:ext>
          </a:extLst>
        </xdr:cNvPr>
        <xdr:cNvSpPr txBox="1"/>
      </xdr:nvSpPr>
      <xdr:spPr>
        <a:xfrm>
          <a:off x="16421100" y="62807850"/>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15</xdr:col>
      <xdr:colOff>0</xdr:colOff>
      <xdr:row>314</xdr:row>
      <xdr:rowOff>0</xdr:rowOff>
    </xdr:from>
    <xdr:to>
      <xdr:col>22</xdr:col>
      <xdr:colOff>304095</xdr:colOff>
      <xdr:row>338</xdr:row>
      <xdr:rowOff>113714</xdr:rowOff>
    </xdr:to>
    <xdr:pic>
      <xdr:nvPicPr>
        <xdr:cNvPr id="371" name="Image 370">
          <a:extLst>
            <a:ext uri="{FF2B5EF4-FFF2-40B4-BE49-F238E27FC236}">
              <a16:creationId xmlns:a16="http://schemas.microsoft.com/office/drawing/2014/main" id="{963FC5B2-DAE8-45E1-A181-EECF541D702C}"/>
            </a:ext>
          </a:extLst>
        </xdr:cNvPr>
        <xdr:cNvPicPr>
          <a:picLocks noChangeAspect="1"/>
        </xdr:cNvPicPr>
      </xdr:nvPicPr>
      <xdr:blipFill>
        <a:blip xmlns:r="http://schemas.openxmlformats.org/officeDocument/2006/relationships" r:embed="rId203"/>
        <a:stretch>
          <a:fillRect/>
        </a:stretch>
      </xdr:blipFill>
      <xdr:spPr>
        <a:xfrm>
          <a:off x="19992975" y="59817000"/>
          <a:ext cx="5638095" cy="4685714"/>
        </a:xfrm>
        <a:prstGeom prst="rect">
          <a:avLst/>
        </a:prstGeom>
      </xdr:spPr>
    </xdr:pic>
    <xdr:clientData/>
  </xdr:twoCellAnchor>
  <xdr:twoCellAnchor editAs="oneCell">
    <xdr:from>
      <xdr:col>22</xdr:col>
      <xdr:colOff>0</xdr:colOff>
      <xdr:row>313</xdr:row>
      <xdr:rowOff>0</xdr:rowOff>
    </xdr:from>
    <xdr:to>
      <xdr:col>29</xdr:col>
      <xdr:colOff>151714</xdr:colOff>
      <xdr:row>338</xdr:row>
      <xdr:rowOff>27976</xdr:rowOff>
    </xdr:to>
    <xdr:pic>
      <xdr:nvPicPr>
        <xdr:cNvPr id="372" name="Image 371">
          <a:extLst>
            <a:ext uri="{FF2B5EF4-FFF2-40B4-BE49-F238E27FC236}">
              <a16:creationId xmlns:a16="http://schemas.microsoft.com/office/drawing/2014/main" id="{4D36A178-22B3-4C3C-AD13-E372DB980C3E}"/>
            </a:ext>
          </a:extLst>
        </xdr:cNvPr>
        <xdr:cNvPicPr>
          <a:picLocks noChangeAspect="1"/>
        </xdr:cNvPicPr>
      </xdr:nvPicPr>
      <xdr:blipFill>
        <a:blip xmlns:r="http://schemas.openxmlformats.org/officeDocument/2006/relationships" r:embed="rId204"/>
        <a:stretch>
          <a:fillRect/>
        </a:stretch>
      </xdr:blipFill>
      <xdr:spPr>
        <a:xfrm>
          <a:off x="25326975" y="59626500"/>
          <a:ext cx="5485714" cy="4790476"/>
        </a:xfrm>
        <a:prstGeom prst="rect">
          <a:avLst/>
        </a:prstGeom>
      </xdr:spPr>
    </xdr:pic>
    <xdr:clientData/>
  </xdr:twoCellAnchor>
  <xdr:twoCellAnchor editAs="oneCell">
    <xdr:from>
      <xdr:col>29</xdr:col>
      <xdr:colOff>0</xdr:colOff>
      <xdr:row>312</xdr:row>
      <xdr:rowOff>0</xdr:rowOff>
    </xdr:from>
    <xdr:to>
      <xdr:col>36</xdr:col>
      <xdr:colOff>389809</xdr:colOff>
      <xdr:row>336</xdr:row>
      <xdr:rowOff>94667</xdr:rowOff>
    </xdr:to>
    <xdr:pic>
      <xdr:nvPicPr>
        <xdr:cNvPr id="373" name="Image 372">
          <a:extLst>
            <a:ext uri="{FF2B5EF4-FFF2-40B4-BE49-F238E27FC236}">
              <a16:creationId xmlns:a16="http://schemas.microsoft.com/office/drawing/2014/main" id="{40F19E2E-BC6F-4EF6-B486-8FF1054285E5}"/>
            </a:ext>
          </a:extLst>
        </xdr:cNvPr>
        <xdr:cNvPicPr>
          <a:picLocks noChangeAspect="1"/>
        </xdr:cNvPicPr>
      </xdr:nvPicPr>
      <xdr:blipFill>
        <a:blip xmlns:r="http://schemas.openxmlformats.org/officeDocument/2006/relationships" r:embed="rId205"/>
        <a:stretch>
          <a:fillRect/>
        </a:stretch>
      </xdr:blipFill>
      <xdr:spPr>
        <a:xfrm>
          <a:off x="30660975" y="59436000"/>
          <a:ext cx="5723809" cy="4666667"/>
        </a:xfrm>
        <a:prstGeom prst="rect">
          <a:avLst/>
        </a:prstGeom>
      </xdr:spPr>
    </xdr:pic>
    <xdr:clientData/>
  </xdr:twoCellAnchor>
  <xdr:twoCellAnchor editAs="oneCell">
    <xdr:from>
      <xdr:col>36</xdr:col>
      <xdr:colOff>0</xdr:colOff>
      <xdr:row>310</xdr:row>
      <xdr:rowOff>0</xdr:rowOff>
    </xdr:from>
    <xdr:to>
      <xdr:col>43</xdr:col>
      <xdr:colOff>361238</xdr:colOff>
      <xdr:row>334</xdr:row>
      <xdr:rowOff>85143</xdr:rowOff>
    </xdr:to>
    <xdr:pic>
      <xdr:nvPicPr>
        <xdr:cNvPr id="375" name="Image 374">
          <a:extLst>
            <a:ext uri="{FF2B5EF4-FFF2-40B4-BE49-F238E27FC236}">
              <a16:creationId xmlns:a16="http://schemas.microsoft.com/office/drawing/2014/main" id="{A68C1B45-9BFE-44BC-9A7C-323DD18001BC}"/>
            </a:ext>
          </a:extLst>
        </xdr:cNvPr>
        <xdr:cNvPicPr>
          <a:picLocks noChangeAspect="1"/>
        </xdr:cNvPicPr>
      </xdr:nvPicPr>
      <xdr:blipFill>
        <a:blip xmlns:r="http://schemas.openxmlformats.org/officeDocument/2006/relationships" r:embed="rId206"/>
        <a:stretch>
          <a:fillRect/>
        </a:stretch>
      </xdr:blipFill>
      <xdr:spPr>
        <a:xfrm>
          <a:off x="35994975" y="59055000"/>
          <a:ext cx="5695238" cy="4657143"/>
        </a:xfrm>
        <a:prstGeom prst="rect">
          <a:avLst/>
        </a:prstGeom>
      </xdr:spPr>
    </xdr:pic>
    <xdr:clientData/>
  </xdr:twoCellAnchor>
  <xdr:twoCellAnchor editAs="oneCell">
    <xdr:from>
      <xdr:col>43</xdr:col>
      <xdr:colOff>0</xdr:colOff>
      <xdr:row>309</xdr:row>
      <xdr:rowOff>0</xdr:rowOff>
    </xdr:from>
    <xdr:to>
      <xdr:col>50</xdr:col>
      <xdr:colOff>427905</xdr:colOff>
      <xdr:row>333</xdr:row>
      <xdr:rowOff>94667</xdr:rowOff>
    </xdr:to>
    <xdr:pic>
      <xdr:nvPicPr>
        <xdr:cNvPr id="376" name="Image 375">
          <a:extLst>
            <a:ext uri="{FF2B5EF4-FFF2-40B4-BE49-F238E27FC236}">
              <a16:creationId xmlns:a16="http://schemas.microsoft.com/office/drawing/2014/main" id="{13423BD4-2A2A-40EA-8289-7097EB1CFFB4}"/>
            </a:ext>
          </a:extLst>
        </xdr:cNvPr>
        <xdr:cNvPicPr>
          <a:picLocks noChangeAspect="1"/>
        </xdr:cNvPicPr>
      </xdr:nvPicPr>
      <xdr:blipFill>
        <a:blip xmlns:r="http://schemas.openxmlformats.org/officeDocument/2006/relationships" r:embed="rId207"/>
        <a:stretch>
          <a:fillRect/>
        </a:stretch>
      </xdr:blipFill>
      <xdr:spPr>
        <a:xfrm>
          <a:off x="41328975" y="58864500"/>
          <a:ext cx="5761905" cy="4666667"/>
        </a:xfrm>
        <a:prstGeom prst="rect">
          <a:avLst/>
        </a:prstGeom>
      </xdr:spPr>
    </xdr:pic>
    <xdr:clientData/>
  </xdr:twoCellAnchor>
  <xdr:twoCellAnchor editAs="oneCell">
    <xdr:from>
      <xdr:col>50</xdr:col>
      <xdr:colOff>0</xdr:colOff>
      <xdr:row>308</xdr:row>
      <xdr:rowOff>0</xdr:rowOff>
    </xdr:from>
    <xdr:to>
      <xdr:col>57</xdr:col>
      <xdr:colOff>104095</xdr:colOff>
      <xdr:row>333</xdr:row>
      <xdr:rowOff>27976</xdr:rowOff>
    </xdr:to>
    <xdr:pic>
      <xdr:nvPicPr>
        <xdr:cNvPr id="377" name="Image 376">
          <a:extLst>
            <a:ext uri="{FF2B5EF4-FFF2-40B4-BE49-F238E27FC236}">
              <a16:creationId xmlns:a16="http://schemas.microsoft.com/office/drawing/2014/main" id="{0332629B-83C3-4711-BA6A-7F69BECFBCEA}"/>
            </a:ext>
          </a:extLst>
        </xdr:cNvPr>
        <xdr:cNvPicPr>
          <a:picLocks noChangeAspect="1"/>
        </xdr:cNvPicPr>
      </xdr:nvPicPr>
      <xdr:blipFill>
        <a:blip xmlns:r="http://schemas.openxmlformats.org/officeDocument/2006/relationships" r:embed="rId208"/>
        <a:stretch>
          <a:fillRect/>
        </a:stretch>
      </xdr:blipFill>
      <xdr:spPr>
        <a:xfrm>
          <a:off x="46662975" y="58674000"/>
          <a:ext cx="5438095" cy="4790476"/>
        </a:xfrm>
        <a:prstGeom prst="rect">
          <a:avLst/>
        </a:prstGeom>
      </xdr:spPr>
    </xdr:pic>
    <xdr:clientData/>
  </xdr:twoCellAnchor>
  <xdr:twoCellAnchor editAs="oneCell">
    <xdr:from>
      <xdr:col>56</xdr:col>
      <xdr:colOff>609600</xdr:colOff>
      <xdr:row>297</xdr:row>
      <xdr:rowOff>142875</xdr:rowOff>
    </xdr:from>
    <xdr:to>
      <xdr:col>64</xdr:col>
      <xdr:colOff>180267</xdr:colOff>
      <xdr:row>321</xdr:row>
      <xdr:rowOff>113732</xdr:rowOff>
    </xdr:to>
    <xdr:pic>
      <xdr:nvPicPr>
        <xdr:cNvPr id="380" name="Image 379">
          <a:extLst>
            <a:ext uri="{FF2B5EF4-FFF2-40B4-BE49-F238E27FC236}">
              <a16:creationId xmlns:a16="http://schemas.microsoft.com/office/drawing/2014/main" id="{E8C2F625-D64A-4487-AC93-31BB65E56961}"/>
            </a:ext>
          </a:extLst>
        </xdr:cNvPr>
        <xdr:cNvPicPr>
          <a:picLocks noChangeAspect="1"/>
        </xdr:cNvPicPr>
      </xdr:nvPicPr>
      <xdr:blipFill>
        <a:blip xmlns:r="http://schemas.openxmlformats.org/officeDocument/2006/relationships" r:embed="rId209"/>
        <a:stretch>
          <a:fillRect/>
        </a:stretch>
      </xdr:blipFill>
      <xdr:spPr>
        <a:xfrm>
          <a:off x="51844575" y="56721375"/>
          <a:ext cx="5666667" cy="4542857"/>
        </a:xfrm>
        <a:prstGeom prst="rect">
          <a:avLst/>
        </a:prstGeom>
      </xdr:spPr>
    </xdr:pic>
    <xdr:clientData/>
  </xdr:twoCellAnchor>
  <xdr:twoCellAnchor editAs="oneCell">
    <xdr:from>
      <xdr:col>64</xdr:col>
      <xdr:colOff>0</xdr:colOff>
      <xdr:row>301</xdr:row>
      <xdr:rowOff>0</xdr:rowOff>
    </xdr:from>
    <xdr:to>
      <xdr:col>71</xdr:col>
      <xdr:colOff>342190</xdr:colOff>
      <xdr:row>325</xdr:row>
      <xdr:rowOff>161333</xdr:rowOff>
    </xdr:to>
    <xdr:pic>
      <xdr:nvPicPr>
        <xdr:cNvPr id="381" name="Image 380">
          <a:extLst>
            <a:ext uri="{FF2B5EF4-FFF2-40B4-BE49-F238E27FC236}">
              <a16:creationId xmlns:a16="http://schemas.microsoft.com/office/drawing/2014/main" id="{A3A67235-CEB2-4C4C-B7F9-4148DC5195A1}"/>
            </a:ext>
          </a:extLst>
        </xdr:cNvPr>
        <xdr:cNvPicPr>
          <a:picLocks noChangeAspect="1"/>
        </xdr:cNvPicPr>
      </xdr:nvPicPr>
      <xdr:blipFill>
        <a:blip xmlns:r="http://schemas.openxmlformats.org/officeDocument/2006/relationships" r:embed="rId210"/>
        <a:stretch>
          <a:fillRect/>
        </a:stretch>
      </xdr:blipFill>
      <xdr:spPr>
        <a:xfrm>
          <a:off x="57330975" y="57340500"/>
          <a:ext cx="5676190" cy="4733333"/>
        </a:xfrm>
        <a:prstGeom prst="rect">
          <a:avLst/>
        </a:prstGeom>
      </xdr:spPr>
    </xdr:pic>
    <xdr:clientData/>
  </xdr:twoCellAnchor>
  <xdr:twoCellAnchor editAs="oneCell">
    <xdr:from>
      <xdr:col>71</xdr:col>
      <xdr:colOff>0</xdr:colOff>
      <xdr:row>302</xdr:row>
      <xdr:rowOff>0</xdr:rowOff>
    </xdr:from>
    <xdr:to>
      <xdr:col>78</xdr:col>
      <xdr:colOff>246952</xdr:colOff>
      <xdr:row>326</xdr:row>
      <xdr:rowOff>8952</xdr:rowOff>
    </xdr:to>
    <xdr:pic>
      <xdr:nvPicPr>
        <xdr:cNvPr id="382" name="Image 381">
          <a:extLst>
            <a:ext uri="{FF2B5EF4-FFF2-40B4-BE49-F238E27FC236}">
              <a16:creationId xmlns:a16="http://schemas.microsoft.com/office/drawing/2014/main" id="{CE05B51E-F9F0-4C80-A202-95994B4EB860}"/>
            </a:ext>
          </a:extLst>
        </xdr:cNvPr>
        <xdr:cNvPicPr>
          <a:picLocks noChangeAspect="1"/>
        </xdr:cNvPicPr>
      </xdr:nvPicPr>
      <xdr:blipFill>
        <a:blip xmlns:r="http://schemas.openxmlformats.org/officeDocument/2006/relationships" r:embed="rId211"/>
        <a:stretch>
          <a:fillRect/>
        </a:stretch>
      </xdr:blipFill>
      <xdr:spPr>
        <a:xfrm>
          <a:off x="62664975" y="57531000"/>
          <a:ext cx="5580952" cy="4580952"/>
        </a:xfrm>
        <a:prstGeom prst="rect">
          <a:avLst/>
        </a:prstGeom>
      </xdr:spPr>
    </xdr:pic>
    <xdr:clientData/>
  </xdr:twoCellAnchor>
  <xdr:twoCellAnchor editAs="oneCell">
    <xdr:from>
      <xdr:col>78</xdr:col>
      <xdr:colOff>0</xdr:colOff>
      <xdr:row>304</xdr:row>
      <xdr:rowOff>0</xdr:rowOff>
    </xdr:from>
    <xdr:to>
      <xdr:col>85</xdr:col>
      <xdr:colOff>208857</xdr:colOff>
      <xdr:row>328</xdr:row>
      <xdr:rowOff>94667</xdr:rowOff>
    </xdr:to>
    <xdr:pic>
      <xdr:nvPicPr>
        <xdr:cNvPr id="383" name="Image 382">
          <a:extLst>
            <a:ext uri="{FF2B5EF4-FFF2-40B4-BE49-F238E27FC236}">
              <a16:creationId xmlns:a16="http://schemas.microsoft.com/office/drawing/2014/main" id="{2C08E94E-6919-40FB-8CA0-909A2FB98BFF}"/>
            </a:ext>
          </a:extLst>
        </xdr:cNvPr>
        <xdr:cNvPicPr>
          <a:picLocks noChangeAspect="1"/>
        </xdr:cNvPicPr>
      </xdr:nvPicPr>
      <xdr:blipFill>
        <a:blip xmlns:r="http://schemas.openxmlformats.org/officeDocument/2006/relationships" r:embed="rId212"/>
        <a:stretch>
          <a:fillRect/>
        </a:stretch>
      </xdr:blipFill>
      <xdr:spPr>
        <a:xfrm>
          <a:off x="67998975" y="57912000"/>
          <a:ext cx="5542857" cy="4666667"/>
        </a:xfrm>
        <a:prstGeom prst="rect">
          <a:avLst/>
        </a:prstGeom>
      </xdr:spPr>
    </xdr:pic>
    <xdr:clientData/>
  </xdr:twoCellAnchor>
  <xdr:twoCellAnchor editAs="oneCell">
    <xdr:from>
      <xdr:col>85</xdr:col>
      <xdr:colOff>0</xdr:colOff>
      <xdr:row>303</xdr:row>
      <xdr:rowOff>0</xdr:rowOff>
    </xdr:from>
    <xdr:to>
      <xdr:col>92</xdr:col>
      <xdr:colOff>389809</xdr:colOff>
      <xdr:row>326</xdr:row>
      <xdr:rowOff>161357</xdr:rowOff>
    </xdr:to>
    <xdr:pic>
      <xdr:nvPicPr>
        <xdr:cNvPr id="384" name="Image 383">
          <a:extLst>
            <a:ext uri="{FF2B5EF4-FFF2-40B4-BE49-F238E27FC236}">
              <a16:creationId xmlns:a16="http://schemas.microsoft.com/office/drawing/2014/main" id="{06849D59-4D71-495F-A61E-EC41256E7D28}"/>
            </a:ext>
          </a:extLst>
        </xdr:cNvPr>
        <xdr:cNvPicPr>
          <a:picLocks noChangeAspect="1"/>
        </xdr:cNvPicPr>
      </xdr:nvPicPr>
      <xdr:blipFill>
        <a:blip xmlns:r="http://schemas.openxmlformats.org/officeDocument/2006/relationships" r:embed="rId213"/>
        <a:stretch>
          <a:fillRect/>
        </a:stretch>
      </xdr:blipFill>
      <xdr:spPr>
        <a:xfrm>
          <a:off x="73332975" y="57721500"/>
          <a:ext cx="5723809" cy="4542857"/>
        </a:xfrm>
        <a:prstGeom prst="rect">
          <a:avLst/>
        </a:prstGeom>
      </xdr:spPr>
    </xdr:pic>
    <xdr:clientData/>
  </xdr:twoCellAnchor>
  <xdr:twoCellAnchor editAs="oneCell">
    <xdr:from>
      <xdr:col>92</xdr:col>
      <xdr:colOff>0</xdr:colOff>
      <xdr:row>302</xdr:row>
      <xdr:rowOff>0</xdr:rowOff>
    </xdr:from>
    <xdr:to>
      <xdr:col>99</xdr:col>
      <xdr:colOff>199333</xdr:colOff>
      <xdr:row>327</xdr:row>
      <xdr:rowOff>8929</xdr:rowOff>
    </xdr:to>
    <xdr:pic>
      <xdr:nvPicPr>
        <xdr:cNvPr id="385" name="Image 384">
          <a:extLst>
            <a:ext uri="{FF2B5EF4-FFF2-40B4-BE49-F238E27FC236}">
              <a16:creationId xmlns:a16="http://schemas.microsoft.com/office/drawing/2014/main" id="{4F0C9459-C730-4B72-983B-F07AC0FAAA0D}"/>
            </a:ext>
          </a:extLst>
        </xdr:cNvPr>
        <xdr:cNvPicPr>
          <a:picLocks noChangeAspect="1"/>
        </xdr:cNvPicPr>
      </xdr:nvPicPr>
      <xdr:blipFill>
        <a:blip xmlns:r="http://schemas.openxmlformats.org/officeDocument/2006/relationships" r:embed="rId214"/>
        <a:stretch>
          <a:fillRect/>
        </a:stretch>
      </xdr:blipFill>
      <xdr:spPr>
        <a:xfrm>
          <a:off x="78666975" y="57531000"/>
          <a:ext cx="5533333" cy="4771429"/>
        </a:xfrm>
        <a:prstGeom prst="rect">
          <a:avLst/>
        </a:prstGeom>
      </xdr:spPr>
    </xdr:pic>
    <xdr:clientData/>
  </xdr:twoCellAnchor>
  <xdr:twoCellAnchor editAs="oneCell">
    <xdr:from>
      <xdr:col>98</xdr:col>
      <xdr:colOff>0</xdr:colOff>
      <xdr:row>301</xdr:row>
      <xdr:rowOff>0</xdr:rowOff>
    </xdr:from>
    <xdr:to>
      <xdr:col>105</xdr:col>
      <xdr:colOff>294571</xdr:colOff>
      <xdr:row>325</xdr:row>
      <xdr:rowOff>56571</xdr:rowOff>
    </xdr:to>
    <xdr:pic>
      <xdr:nvPicPr>
        <xdr:cNvPr id="386" name="Image 385">
          <a:extLst>
            <a:ext uri="{FF2B5EF4-FFF2-40B4-BE49-F238E27FC236}">
              <a16:creationId xmlns:a16="http://schemas.microsoft.com/office/drawing/2014/main" id="{77739760-AE60-4836-B43D-3F57E1FE6982}"/>
            </a:ext>
          </a:extLst>
        </xdr:cNvPr>
        <xdr:cNvPicPr>
          <a:picLocks noChangeAspect="1"/>
        </xdr:cNvPicPr>
      </xdr:nvPicPr>
      <xdr:blipFill>
        <a:blip xmlns:r="http://schemas.openxmlformats.org/officeDocument/2006/relationships" r:embed="rId215"/>
        <a:stretch>
          <a:fillRect/>
        </a:stretch>
      </xdr:blipFill>
      <xdr:spPr>
        <a:xfrm>
          <a:off x="83238975" y="57340500"/>
          <a:ext cx="5628571" cy="4628571"/>
        </a:xfrm>
        <a:prstGeom prst="rect">
          <a:avLst/>
        </a:prstGeom>
      </xdr:spPr>
    </xdr:pic>
    <xdr:clientData/>
  </xdr:twoCellAnchor>
  <xdr:twoCellAnchor editAs="oneCell">
    <xdr:from>
      <xdr:col>105</xdr:col>
      <xdr:colOff>0</xdr:colOff>
      <xdr:row>301</xdr:row>
      <xdr:rowOff>0</xdr:rowOff>
    </xdr:from>
    <xdr:to>
      <xdr:col>112</xdr:col>
      <xdr:colOff>161238</xdr:colOff>
      <xdr:row>326</xdr:row>
      <xdr:rowOff>56548</xdr:rowOff>
    </xdr:to>
    <xdr:pic>
      <xdr:nvPicPr>
        <xdr:cNvPr id="387" name="Image 386">
          <a:extLst>
            <a:ext uri="{FF2B5EF4-FFF2-40B4-BE49-F238E27FC236}">
              <a16:creationId xmlns:a16="http://schemas.microsoft.com/office/drawing/2014/main" id="{CC5C28AE-0327-4EF3-A5AE-C6503B953F91}"/>
            </a:ext>
          </a:extLst>
        </xdr:cNvPr>
        <xdr:cNvPicPr>
          <a:picLocks noChangeAspect="1"/>
        </xdr:cNvPicPr>
      </xdr:nvPicPr>
      <xdr:blipFill>
        <a:blip xmlns:r="http://schemas.openxmlformats.org/officeDocument/2006/relationships" r:embed="rId216"/>
        <a:stretch>
          <a:fillRect/>
        </a:stretch>
      </xdr:blipFill>
      <xdr:spPr>
        <a:xfrm>
          <a:off x="88572975" y="57340500"/>
          <a:ext cx="5495238" cy="4819048"/>
        </a:xfrm>
        <a:prstGeom prst="rect">
          <a:avLst/>
        </a:prstGeom>
      </xdr:spPr>
    </xdr:pic>
    <xdr:clientData/>
  </xdr:twoCellAnchor>
  <xdr:twoCellAnchor editAs="oneCell">
    <xdr:from>
      <xdr:col>112</xdr:col>
      <xdr:colOff>0</xdr:colOff>
      <xdr:row>300</xdr:row>
      <xdr:rowOff>0</xdr:rowOff>
    </xdr:from>
    <xdr:to>
      <xdr:col>119</xdr:col>
      <xdr:colOff>466000</xdr:colOff>
      <xdr:row>324</xdr:row>
      <xdr:rowOff>66095</xdr:rowOff>
    </xdr:to>
    <xdr:pic>
      <xdr:nvPicPr>
        <xdr:cNvPr id="388" name="Image 387">
          <a:extLst>
            <a:ext uri="{FF2B5EF4-FFF2-40B4-BE49-F238E27FC236}">
              <a16:creationId xmlns:a16="http://schemas.microsoft.com/office/drawing/2014/main" id="{F55D8979-2979-43E0-A8A3-2D5C84F466EB}"/>
            </a:ext>
          </a:extLst>
        </xdr:cNvPr>
        <xdr:cNvPicPr>
          <a:picLocks noChangeAspect="1"/>
        </xdr:cNvPicPr>
      </xdr:nvPicPr>
      <xdr:blipFill>
        <a:blip xmlns:r="http://schemas.openxmlformats.org/officeDocument/2006/relationships" r:embed="rId217"/>
        <a:stretch>
          <a:fillRect/>
        </a:stretch>
      </xdr:blipFill>
      <xdr:spPr>
        <a:xfrm>
          <a:off x="93906975" y="57150000"/>
          <a:ext cx="5800000" cy="4638095"/>
        </a:xfrm>
        <a:prstGeom prst="rect">
          <a:avLst/>
        </a:prstGeom>
      </xdr:spPr>
    </xdr:pic>
    <xdr:clientData/>
  </xdr:twoCellAnchor>
  <xdr:twoCellAnchor editAs="oneCell">
    <xdr:from>
      <xdr:col>8</xdr:col>
      <xdr:colOff>0</xdr:colOff>
      <xdr:row>296</xdr:row>
      <xdr:rowOff>0</xdr:rowOff>
    </xdr:from>
    <xdr:to>
      <xdr:col>15</xdr:col>
      <xdr:colOff>189809</xdr:colOff>
      <xdr:row>321</xdr:row>
      <xdr:rowOff>1203</xdr:rowOff>
    </xdr:to>
    <xdr:pic>
      <xdr:nvPicPr>
        <xdr:cNvPr id="390" name="Image 389">
          <a:extLst>
            <a:ext uri="{FF2B5EF4-FFF2-40B4-BE49-F238E27FC236}">
              <a16:creationId xmlns:a16="http://schemas.microsoft.com/office/drawing/2014/main" id="{B0C96AFF-89F2-4F8D-8254-0D0A5EFB8F22}"/>
            </a:ext>
          </a:extLst>
        </xdr:cNvPr>
        <xdr:cNvPicPr>
          <a:picLocks noChangeAspect="1"/>
        </xdr:cNvPicPr>
      </xdr:nvPicPr>
      <xdr:blipFill>
        <a:blip xmlns:r="http://schemas.openxmlformats.org/officeDocument/2006/relationships" r:embed="rId218"/>
        <a:stretch>
          <a:fillRect/>
        </a:stretch>
      </xdr:blipFill>
      <xdr:spPr>
        <a:xfrm>
          <a:off x="14658975" y="56388000"/>
          <a:ext cx="5523809" cy="4761905"/>
        </a:xfrm>
        <a:prstGeom prst="rect">
          <a:avLst/>
        </a:prstGeom>
      </xdr:spPr>
    </xdr:pic>
    <xdr:clientData/>
  </xdr:twoCellAnchor>
  <xdr:twoCellAnchor editAs="oneCell">
    <xdr:from>
      <xdr:col>119</xdr:col>
      <xdr:colOff>0</xdr:colOff>
      <xdr:row>297</xdr:row>
      <xdr:rowOff>0</xdr:rowOff>
    </xdr:from>
    <xdr:to>
      <xdr:col>126</xdr:col>
      <xdr:colOff>189809</xdr:colOff>
      <xdr:row>321</xdr:row>
      <xdr:rowOff>8952</xdr:rowOff>
    </xdr:to>
    <xdr:pic>
      <xdr:nvPicPr>
        <xdr:cNvPr id="391" name="Image 390">
          <a:extLst>
            <a:ext uri="{FF2B5EF4-FFF2-40B4-BE49-F238E27FC236}">
              <a16:creationId xmlns:a16="http://schemas.microsoft.com/office/drawing/2014/main" id="{2BD371F7-44FE-4305-80E3-E0A155AE2DA4}"/>
            </a:ext>
          </a:extLst>
        </xdr:cNvPr>
        <xdr:cNvPicPr>
          <a:picLocks noChangeAspect="1"/>
        </xdr:cNvPicPr>
      </xdr:nvPicPr>
      <xdr:blipFill>
        <a:blip xmlns:r="http://schemas.openxmlformats.org/officeDocument/2006/relationships" r:embed="rId219"/>
        <a:stretch>
          <a:fillRect/>
        </a:stretch>
      </xdr:blipFill>
      <xdr:spPr>
        <a:xfrm>
          <a:off x="99240975" y="56578500"/>
          <a:ext cx="5523809" cy="4580952"/>
        </a:xfrm>
        <a:prstGeom prst="rect">
          <a:avLst/>
        </a:prstGeom>
      </xdr:spPr>
    </xdr:pic>
    <xdr:clientData/>
  </xdr:twoCellAnchor>
  <xdr:twoCellAnchor editAs="oneCell">
    <xdr:from>
      <xdr:col>126</xdr:col>
      <xdr:colOff>0</xdr:colOff>
      <xdr:row>298</xdr:row>
      <xdr:rowOff>0</xdr:rowOff>
    </xdr:from>
    <xdr:to>
      <xdr:col>133</xdr:col>
      <xdr:colOff>142190</xdr:colOff>
      <xdr:row>322</xdr:row>
      <xdr:rowOff>142286</xdr:rowOff>
    </xdr:to>
    <xdr:pic>
      <xdr:nvPicPr>
        <xdr:cNvPr id="392" name="Image 391">
          <a:extLst>
            <a:ext uri="{FF2B5EF4-FFF2-40B4-BE49-F238E27FC236}">
              <a16:creationId xmlns:a16="http://schemas.microsoft.com/office/drawing/2014/main" id="{70FE5D15-0F90-4FAA-9E98-FAA2ADF8AB3A}"/>
            </a:ext>
          </a:extLst>
        </xdr:cNvPr>
        <xdr:cNvPicPr>
          <a:picLocks noChangeAspect="1"/>
        </xdr:cNvPicPr>
      </xdr:nvPicPr>
      <xdr:blipFill>
        <a:blip xmlns:r="http://schemas.openxmlformats.org/officeDocument/2006/relationships" r:embed="rId220"/>
        <a:stretch>
          <a:fillRect/>
        </a:stretch>
      </xdr:blipFill>
      <xdr:spPr>
        <a:xfrm>
          <a:off x="104574975" y="56769000"/>
          <a:ext cx="5476190" cy="4714286"/>
        </a:xfrm>
        <a:prstGeom prst="rect">
          <a:avLst/>
        </a:prstGeom>
      </xdr:spPr>
    </xdr:pic>
    <xdr:clientData/>
  </xdr:twoCellAnchor>
  <xdr:twoCellAnchor editAs="oneCell">
    <xdr:from>
      <xdr:col>8</xdr:col>
      <xdr:colOff>0</xdr:colOff>
      <xdr:row>271</xdr:row>
      <xdr:rowOff>0</xdr:rowOff>
    </xdr:from>
    <xdr:to>
      <xdr:col>15</xdr:col>
      <xdr:colOff>304095</xdr:colOff>
      <xdr:row>296</xdr:row>
      <xdr:rowOff>18452</xdr:rowOff>
    </xdr:to>
    <xdr:pic>
      <xdr:nvPicPr>
        <xdr:cNvPr id="393" name="Image 392">
          <a:extLst>
            <a:ext uri="{FF2B5EF4-FFF2-40B4-BE49-F238E27FC236}">
              <a16:creationId xmlns:a16="http://schemas.microsoft.com/office/drawing/2014/main" id="{D4C19518-6F2F-45FF-8C3F-CF3255EE3ECF}"/>
            </a:ext>
          </a:extLst>
        </xdr:cNvPr>
        <xdr:cNvPicPr>
          <a:picLocks noChangeAspect="1"/>
        </xdr:cNvPicPr>
      </xdr:nvPicPr>
      <xdr:blipFill>
        <a:blip xmlns:r="http://schemas.openxmlformats.org/officeDocument/2006/relationships" r:embed="rId221"/>
        <a:stretch>
          <a:fillRect/>
        </a:stretch>
      </xdr:blipFill>
      <xdr:spPr>
        <a:xfrm>
          <a:off x="14658975" y="51625500"/>
          <a:ext cx="5638095" cy="4780952"/>
        </a:xfrm>
        <a:prstGeom prst="rect">
          <a:avLst/>
        </a:prstGeom>
      </xdr:spPr>
    </xdr:pic>
    <xdr:clientData/>
  </xdr:twoCellAnchor>
  <xdr:twoCellAnchor>
    <xdr:from>
      <xdr:col>10</xdr:col>
      <xdr:colOff>171450</xdr:colOff>
      <xdr:row>286</xdr:row>
      <xdr:rowOff>28575</xdr:rowOff>
    </xdr:from>
    <xdr:to>
      <xdr:col>14</xdr:col>
      <xdr:colOff>333374</xdr:colOff>
      <xdr:row>290</xdr:row>
      <xdr:rowOff>9524</xdr:rowOff>
    </xdr:to>
    <xdr:sp macro="" textlink="">
      <xdr:nvSpPr>
        <xdr:cNvPr id="394" name="ZoneTexte 393">
          <a:extLst>
            <a:ext uri="{FF2B5EF4-FFF2-40B4-BE49-F238E27FC236}">
              <a16:creationId xmlns:a16="http://schemas.microsoft.com/office/drawing/2014/main" id="{FAF6A88E-A537-41E1-AE17-F56F1DB35AB2}"/>
            </a:ext>
          </a:extLst>
        </xdr:cNvPr>
        <xdr:cNvSpPr txBox="1"/>
      </xdr:nvSpPr>
      <xdr:spPr>
        <a:xfrm>
          <a:off x="16354425" y="54511575"/>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22</xdr:col>
      <xdr:colOff>0</xdr:colOff>
      <xdr:row>269</xdr:row>
      <xdr:rowOff>0</xdr:rowOff>
    </xdr:from>
    <xdr:to>
      <xdr:col>29</xdr:col>
      <xdr:colOff>380286</xdr:colOff>
      <xdr:row>294</xdr:row>
      <xdr:rowOff>37500</xdr:rowOff>
    </xdr:to>
    <xdr:pic>
      <xdr:nvPicPr>
        <xdr:cNvPr id="395" name="Image 394">
          <a:extLst>
            <a:ext uri="{FF2B5EF4-FFF2-40B4-BE49-F238E27FC236}">
              <a16:creationId xmlns:a16="http://schemas.microsoft.com/office/drawing/2014/main" id="{BC15D71C-09E3-4B46-8551-04C08961B590}"/>
            </a:ext>
          </a:extLst>
        </xdr:cNvPr>
        <xdr:cNvPicPr>
          <a:picLocks noChangeAspect="1"/>
        </xdr:cNvPicPr>
      </xdr:nvPicPr>
      <xdr:blipFill>
        <a:blip xmlns:r="http://schemas.openxmlformats.org/officeDocument/2006/relationships" r:embed="rId222"/>
        <a:stretch>
          <a:fillRect/>
        </a:stretch>
      </xdr:blipFill>
      <xdr:spPr>
        <a:xfrm>
          <a:off x="25326975" y="51244500"/>
          <a:ext cx="5714286" cy="4800000"/>
        </a:xfrm>
        <a:prstGeom prst="rect">
          <a:avLst/>
        </a:prstGeom>
      </xdr:spPr>
    </xdr:pic>
    <xdr:clientData/>
  </xdr:twoCellAnchor>
  <xdr:twoCellAnchor editAs="oneCell">
    <xdr:from>
      <xdr:col>15</xdr:col>
      <xdr:colOff>0</xdr:colOff>
      <xdr:row>270</xdr:row>
      <xdr:rowOff>0</xdr:rowOff>
    </xdr:from>
    <xdr:to>
      <xdr:col>22</xdr:col>
      <xdr:colOff>75524</xdr:colOff>
      <xdr:row>294</xdr:row>
      <xdr:rowOff>66095</xdr:rowOff>
    </xdr:to>
    <xdr:pic>
      <xdr:nvPicPr>
        <xdr:cNvPr id="396" name="Image 395">
          <a:extLst>
            <a:ext uri="{FF2B5EF4-FFF2-40B4-BE49-F238E27FC236}">
              <a16:creationId xmlns:a16="http://schemas.microsoft.com/office/drawing/2014/main" id="{61331696-7477-49CD-8C61-D9D21F30EF66}"/>
            </a:ext>
          </a:extLst>
        </xdr:cNvPr>
        <xdr:cNvPicPr>
          <a:picLocks noChangeAspect="1"/>
        </xdr:cNvPicPr>
      </xdr:nvPicPr>
      <xdr:blipFill>
        <a:blip xmlns:r="http://schemas.openxmlformats.org/officeDocument/2006/relationships" r:embed="rId223"/>
        <a:stretch>
          <a:fillRect/>
        </a:stretch>
      </xdr:blipFill>
      <xdr:spPr>
        <a:xfrm>
          <a:off x="19992975" y="51435000"/>
          <a:ext cx="5409524" cy="4638095"/>
        </a:xfrm>
        <a:prstGeom prst="rect">
          <a:avLst/>
        </a:prstGeom>
      </xdr:spPr>
    </xdr:pic>
    <xdr:clientData/>
  </xdr:twoCellAnchor>
  <xdr:twoCellAnchor editAs="oneCell">
    <xdr:from>
      <xdr:col>29</xdr:col>
      <xdr:colOff>0</xdr:colOff>
      <xdr:row>268</xdr:row>
      <xdr:rowOff>0</xdr:rowOff>
    </xdr:from>
    <xdr:to>
      <xdr:col>36</xdr:col>
      <xdr:colOff>466000</xdr:colOff>
      <xdr:row>292</xdr:row>
      <xdr:rowOff>142286</xdr:rowOff>
    </xdr:to>
    <xdr:pic>
      <xdr:nvPicPr>
        <xdr:cNvPr id="397" name="Image 396">
          <a:extLst>
            <a:ext uri="{FF2B5EF4-FFF2-40B4-BE49-F238E27FC236}">
              <a16:creationId xmlns:a16="http://schemas.microsoft.com/office/drawing/2014/main" id="{AC0D68AD-B27B-4E2D-9567-C2E98C9FD999}"/>
            </a:ext>
          </a:extLst>
        </xdr:cNvPr>
        <xdr:cNvPicPr>
          <a:picLocks noChangeAspect="1"/>
        </xdr:cNvPicPr>
      </xdr:nvPicPr>
      <xdr:blipFill>
        <a:blip xmlns:r="http://schemas.openxmlformats.org/officeDocument/2006/relationships" r:embed="rId224"/>
        <a:stretch>
          <a:fillRect/>
        </a:stretch>
      </xdr:blipFill>
      <xdr:spPr>
        <a:xfrm>
          <a:off x="30660975" y="51054000"/>
          <a:ext cx="5800000" cy="4714286"/>
        </a:xfrm>
        <a:prstGeom prst="rect">
          <a:avLst/>
        </a:prstGeom>
      </xdr:spPr>
    </xdr:pic>
    <xdr:clientData/>
  </xdr:twoCellAnchor>
  <xdr:twoCellAnchor editAs="oneCell">
    <xdr:from>
      <xdr:col>36</xdr:col>
      <xdr:colOff>0</xdr:colOff>
      <xdr:row>261</xdr:row>
      <xdr:rowOff>0</xdr:rowOff>
    </xdr:from>
    <xdr:to>
      <xdr:col>43</xdr:col>
      <xdr:colOff>561238</xdr:colOff>
      <xdr:row>285</xdr:row>
      <xdr:rowOff>123238</xdr:rowOff>
    </xdr:to>
    <xdr:pic>
      <xdr:nvPicPr>
        <xdr:cNvPr id="398" name="Image 397">
          <a:extLst>
            <a:ext uri="{FF2B5EF4-FFF2-40B4-BE49-F238E27FC236}">
              <a16:creationId xmlns:a16="http://schemas.microsoft.com/office/drawing/2014/main" id="{D582AC17-63C1-4FF1-990A-DE2BC33FA360}"/>
            </a:ext>
          </a:extLst>
        </xdr:cNvPr>
        <xdr:cNvPicPr>
          <a:picLocks noChangeAspect="1"/>
        </xdr:cNvPicPr>
      </xdr:nvPicPr>
      <xdr:blipFill>
        <a:blip xmlns:r="http://schemas.openxmlformats.org/officeDocument/2006/relationships" r:embed="rId225"/>
        <a:stretch>
          <a:fillRect/>
        </a:stretch>
      </xdr:blipFill>
      <xdr:spPr>
        <a:xfrm>
          <a:off x="35994975" y="49720500"/>
          <a:ext cx="5895238" cy="4695238"/>
        </a:xfrm>
        <a:prstGeom prst="rect">
          <a:avLst/>
        </a:prstGeom>
      </xdr:spPr>
    </xdr:pic>
    <xdr:clientData/>
  </xdr:twoCellAnchor>
  <xdr:twoCellAnchor editAs="oneCell">
    <xdr:from>
      <xdr:col>43</xdr:col>
      <xdr:colOff>0</xdr:colOff>
      <xdr:row>259</xdr:row>
      <xdr:rowOff>0</xdr:rowOff>
    </xdr:from>
    <xdr:to>
      <xdr:col>50</xdr:col>
      <xdr:colOff>446952</xdr:colOff>
      <xdr:row>283</xdr:row>
      <xdr:rowOff>85143</xdr:rowOff>
    </xdr:to>
    <xdr:pic>
      <xdr:nvPicPr>
        <xdr:cNvPr id="399" name="Image 398">
          <a:extLst>
            <a:ext uri="{FF2B5EF4-FFF2-40B4-BE49-F238E27FC236}">
              <a16:creationId xmlns:a16="http://schemas.microsoft.com/office/drawing/2014/main" id="{A25145F4-DFD4-44A6-B6DA-3B777B9EEFC6}"/>
            </a:ext>
          </a:extLst>
        </xdr:cNvPr>
        <xdr:cNvPicPr>
          <a:picLocks noChangeAspect="1"/>
        </xdr:cNvPicPr>
      </xdr:nvPicPr>
      <xdr:blipFill>
        <a:blip xmlns:r="http://schemas.openxmlformats.org/officeDocument/2006/relationships" r:embed="rId226"/>
        <a:stretch>
          <a:fillRect/>
        </a:stretch>
      </xdr:blipFill>
      <xdr:spPr>
        <a:xfrm>
          <a:off x="41328975" y="49339500"/>
          <a:ext cx="5780952" cy="4657143"/>
        </a:xfrm>
        <a:prstGeom prst="rect">
          <a:avLst/>
        </a:prstGeom>
      </xdr:spPr>
    </xdr:pic>
    <xdr:clientData/>
  </xdr:twoCellAnchor>
  <xdr:twoCellAnchor>
    <xdr:from>
      <xdr:col>45</xdr:col>
      <xdr:colOff>505239</xdr:colOff>
      <xdr:row>273</xdr:row>
      <xdr:rowOff>91109</xdr:rowOff>
    </xdr:from>
    <xdr:to>
      <xdr:col>49</xdr:col>
      <xdr:colOff>667163</xdr:colOff>
      <xdr:row>277</xdr:row>
      <xdr:rowOff>72058</xdr:rowOff>
    </xdr:to>
    <xdr:sp macro="" textlink="">
      <xdr:nvSpPr>
        <xdr:cNvPr id="400" name="ZoneTexte 399">
          <a:extLst>
            <a:ext uri="{FF2B5EF4-FFF2-40B4-BE49-F238E27FC236}">
              <a16:creationId xmlns:a16="http://schemas.microsoft.com/office/drawing/2014/main" id="{66DB3082-FC3C-43D9-B69B-0D4122306DE0}"/>
            </a:ext>
          </a:extLst>
        </xdr:cNvPr>
        <xdr:cNvSpPr txBox="1"/>
      </xdr:nvSpPr>
      <xdr:spPr>
        <a:xfrm>
          <a:off x="43359456" y="52097609"/>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50</xdr:col>
      <xdr:colOff>0</xdr:colOff>
      <xdr:row>258</xdr:row>
      <xdr:rowOff>0</xdr:rowOff>
    </xdr:from>
    <xdr:to>
      <xdr:col>57</xdr:col>
      <xdr:colOff>170762</xdr:colOff>
      <xdr:row>283</xdr:row>
      <xdr:rowOff>1202</xdr:rowOff>
    </xdr:to>
    <xdr:pic>
      <xdr:nvPicPr>
        <xdr:cNvPr id="401" name="Image 400">
          <a:extLst>
            <a:ext uri="{FF2B5EF4-FFF2-40B4-BE49-F238E27FC236}">
              <a16:creationId xmlns:a16="http://schemas.microsoft.com/office/drawing/2014/main" id="{B749B6E8-0673-4EC3-B8D8-00619637F8F4}"/>
            </a:ext>
          </a:extLst>
        </xdr:cNvPr>
        <xdr:cNvPicPr>
          <a:picLocks noChangeAspect="1"/>
        </xdr:cNvPicPr>
      </xdr:nvPicPr>
      <xdr:blipFill>
        <a:blip xmlns:r="http://schemas.openxmlformats.org/officeDocument/2006/relationships" r:embed="rId227"/>
        <a:stretch>
          <a:fillRect/>
        </a:stretch>
      </xdr:blipFill>
      <xdr:spPr>
        <a:xfrm>
          <a:off x="46664217" y="49149000"/>
          <a:ext cx="5504762" cy="4761905"/>
        </a:xfrm>
        <a:prstGeom prst="rect">
          <a:avLst/>
        </a:prstGeom>
      </xdr:spPr>
    </xdr:pic>
    <xdr:clientData/>
  </xdr:twoCellAnchor>
  <xdr:twoCellAnchor>
    <xdr:from>
      <xdr:col>52</xdr:col>
      <xdr:colOff>530087</xdr:colOff>
      <xdr:row>272</xdr:row>
      <xdr:rowOff>182218</xdr:rowOff>
    </xdr:from>
    <xdr:to>
      <xdr:col>56</xdr:col>
      <xdr:colOff>692011</xdr:colOff>
      <xdr:row>276</xdr:row>
      <xdr:rowOff>163167</xdr:rowOff>
    </xdr:to>
    <xdr:sp macro="" textlink="">
      <xdr:nvSpPr>
        <xdr:cNvPr id="402" name="ZoneTexte 401">
          <a:extLst>
            <a:ext uri="{FF2B5EF4-FFF2-40B4-BE49-F238E27FC236}">
              <a16:creationId xmlns:a16="http://schemas.microsoft.com/office/drawing/2014/main" id="{46457E6E-260A-48E4-AB97-104C8447BB4B}"/>
            </a:ext>
          </a:extLst>
        </xdr:cNvPr>
        <xdr:cNvSpPr txBox="1"/>
      </xdr:nvSpPr>
      <xdr:spPr>
        <a:xfrm>
          <a:off x="48718304" y="51998218"/>
          <a:ext cx="3209924"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8</xdr:col>
      <xdr:colOff>0</xdr:colOff>
      <xdr:row>245</xdr:row>
      <xdr:rowOff>0</xdr:rowOff>
    </xdr:from>
    <xdr:to>
      <xdr:col>15</xdr:col>
      <xdr:colOff>215325</xdr:colOff>
      <xdr:row>269</xdr:row>
      <xdr:rowOff>33037</xdr:rowOff>
    </xdr:to>
    <xdr:pic>
      <xdr:nvPicPr>
        <xdr:cNvPr id="403" name="Image 402">
          <a:extLst>
            <a:ext uri="{FF2B5EF4-FFF2-40B4-BE49-F238E27FC236}">
              <a16:creationId xmlns:a16="http://schemas.microsoft.com/office/drawing/2014/main" id="{0ED0E2B6-9821-473E-9DB8-7302B503EC06}"/>
            </a:ext>
          </a:extLst>
        </xdr:cNvPr>
        <xdr:cNvPicPr>
          <a:picLocks noChangeAspect="1"/>
        </xdr:cNvPicPr>
      </xdr:nvPicPr>
      <xdr:blipFill>
        <a:blip xmlns:r="http://schemas.openxmlformats.org/officeDocument/2006/relationships" r:embed="rId228"/>
        <a:stretch>
          <a:fillRect/>
        </a:stretch>
      </xdr:blipFill>
      <xdr:spPr>
        <a:xfrm>
          <a:off x="14664906" y="46232193"/>
          <a:ext cx="5561905" cy="4561905"/>
        </a:xfrm>
        <a:prstGeom prst="rect">
          <a:avLst/>
        </a:prstGeom>
      </xdr:spPr>
    </xdr:pic>
    <xdr:clientData/>
  </xdr:twoCellAnchor>
  <xdr:twoCellAnchor editAs="oneCell">
    <xdr:from>
      <xdr:col>15</xdr:col>
      <xdr:colOff>0</xdr:colOff>
      <xdr:row>244</xdr:row>
      <xdr:rowOff>0</xdr:rowOff>
    </xdr:from>
    <xdr:to>
      <xdr:col>22</xdr:col>
      <xdr:colOff>301039</xdr:colOff>
      <xdr:row>268</xdr:row>
      <xdr:rowOff>128276</xdr:rowOff>
    </xdr:to>
    <xdr:pic>
      <xdr:nvPicPr>
        <xdr:cNvPr id="404" name="Image 403">
          <a:extLst>
            <a:ext uri="{FF2B5EF4-FFF2-40B4-BE49-F238E27FC236}">
              <a16:creationId xmlns:a16="http://schemas.microsoft.com/office/drawing/2014/main" id="{6B181E11-043D-44C4-9586-8D2E72130816}"/>
            </a:ext>
          </a:extLst>
        </xdr:cNvPr>
        <xdr:cNvPicPr>
          <a:picLocks noChangeAspect="1"/>
        </xdr:cNvPicPr>
      </xdr:nvPicPr>
      <xdr:blipFill>
        <a:blip xmlns:r="http://schemas.openxmlformats.org/officeDocument/2006/relationships" r:embed="rId229"/>
        <a:stretch>
          <a:fillRect/>
        </a:stretch>
      </xdr:blipFill>
      <xdr:spPr>
        <a:xfrm>
          <a:off x="20011486" y="46043491"/>
          <a:ext cx="5647619" cy="4657143"/>
        </a:xfrm>
        <a:prstGeom prst="rect">
          <a:avLst/>
        </a:prstGeom>
      </xdr:spPr>
    </xdr:pic>
    <xdr:clientData/>
  </xdr:twoCellAnchor>
  <xdr:twoCellAnchor editAs="oneCell">
    <xdr:from>
      <xdr:col>22</xdr:col>
      <xdr:colOff>0</xdr:colOff>
      <xdr:row>243</xdr:row>
      <xdr:rowOff>0</xdr:rowOff>
    </xdr:from>
    <xdr:to>
      <xdr:col>29</xdr:col>
      <xdr:colOff>262944</xdr:colOff>
      <xdr:row>268</xdr:row>
      <xdr:rowOff>44335</xdr:rowOff>
    </xdr:to>
    <xdr:pic>
      <xdr:nvPicPr>
        <xdr:cNvPr id="405" name="Image 404">
          <a:extLst>
            <a:ext uri="{FF2B5EF4-FFF2-40B4-BE49-F238E27FC236}">
              <a16:creationId xmlns:a16="http://schemas.microsoft.com/office/drawing/2014/main" id="{A91B64C9-8A82-4F48-9C66-B2C826F405CC}"/>
            </a:ext>
          </a:extLst>
        </xdr:cNvPr>
        <xdr:cNvPicPr>
          <a:picLocks noChangeAspect="1"/>
        </xdr:cNvPicPr>
      </xdr:nvPicPr>
      <xdr:blipFill>
        <a:blip xmlns:r="http://schemas.openxmlformats.org/officeDocument/2006/relationships" r:embed="rId230"/>
        <a:stretch>
          <a:fillRect/>
        </a:stretch>
      </xdr:blipFill>
      <xdr:spPr>
        <a:xfrm>
          <a:off x="25358066" y="45854788"/>
          <a:ext cx="5609524" cy="4761905"/>
        </a:xfrm>
        <a:prstGeom prst="rect">
          <a:avLst/>
        </a:prstGeom>
      </xdr:spPr>
    </xdr:pic>
    <xdr:clientData/>
  </xdr:twoCellAnchor>
  <xdr:twoCellAnchor editAs="oneCell">
    <xdr:from>
      <xdr:col>29</xdr:col>
      <xdr:colOff>0</xdr:colOff>
      <xdr:row>242</xdr:row>
      <xdr:rowOff>0</xdr:rowOff>
    </xdr:from>
    <xdr:to>
      <xdr:col>36</xdr:col>
      <xdr:colOff>434372</xdr:colOff>
      <xdr:row>266</xdr:row>
      <xdr:rowOff>147322</xdr:rowOff>
    </xdr:to>
    <xdr:pic>
      <xdr:nvPicPr>
        <xdr:cNvPr id="406" name="Image 405">
          <a:extLst>
            <a:ext uri="{FF2B5EF4-FFF2-40B4-BE49-F238E27FC236}">
              <a16:creationId xmlns:a16="http://schemas.microsoft.com/office/drawing/2014/main" id="{126E1E92-253E-48DB-9CA3-E6546F02A49A}"/>
            </a:ext>
          </a:extLst>
        </xdr:cNvPr>
        <xdr:cNvPicPr>
          <a:picLocks noChangeAspect="1"/>
        </xdr:cNvPicPr>
      </xdr:nvPicPr>
      <xdr:blipFill>
        <a:blip xmlns:r="http://schemas.openxmlformats.org/officeDocument/2006/relationships" r:embed="rId231"/>
        <a:stretch>
          <a:fillRect/>
        </a:stretch>
      </xdr:blipFill>
      <xdr:spPr>
        <a:xfrm>
          <a:off x="30704646" y="45666085"/>
          <a:ext cx="5780952" cy="4676190"/>
        </a:xfrm>
        <a:prstGeom prst="rect">
          <a:avLst/>
        </a:prstGeom>
      </xdr:spPr>
    </xdr:pic>
    <xdr:clientData/>
  </xdr:twoCellAnchor>
  <xdr:twoCellAnchor editAs="oneCell">
    <xdr:from>
      <xdr:col>36</xdr:col>
      <xdr:colOff>0</xdr:colOff>
      <xdr:row>241</xdr:row>
      <xdr:rowOff>0</xdr:rowOff>
    </xdr:from>
    <xdr:to>
      <xdr:col>43</xdr:col>
      <xdr:colOff>396276</xdr:colOff>
      <xdr:row>265</xdr:row>
      <xdr:rowOff>118751</xdr:rowOff>
    </xdr:to>
    <xdr:pic>
      <xdr:nvPicPr>
        <xdr:cNvPr id="407" name="Image 406">
          <a:extLst>
            <a:ext uri="{FF2B5EF4-FFF2-40B4-BE49-F238E27FC236}">
              <a16:creationId xmlns:a16="http://schemas.microsoft.com/office/drawing/2014/main" id="{5DA10187-F30C-4CCD-BDC8-B2196DA1C5B9}"/>
            </a:ext>
          </a:extLst>
        </xdr:cNvPr>
        <xdr:cNvPicPr>
          <a:picLocks noChangeAspect="1"/>
        </xdr:cNvPicPr>
      </xdr:nvPicPr>
      <xdr:blipFill>
        <a:blip xmlns:r="http://schemas.openxmlformats.org/officeDocument/2006/relationships" r:embed="rId232"/>
        <a:stretch>
          <a:fillRect/>
        </a:stretch>
      </xdr:blipFill>
      <xdr:spPr>
        <a:xfrm>
          <a:off x="36051226" y="45477382"/>
          <a:ext cx="5742857" cy="4647619"/>
        </a:xfrm>
        <a:prstGeom prst="rect">
          <a:avLst/>
        </a:prstGeom>
      </xdr:spPr>
    </xdr:pic>
    <xdr:clientData/>
  </xdr:twoCellAnchor>
  <xdr:twoCellAnchor editAs="oneCell">
    <xdr:from>
      <xdr:col>43</xdr:col>
      <xdr:colOff>0</xdr:colOff>
      <xdr:row>239</xdr:row>
      <xdr:rowOff>0</xdr:rowOff>
    </xdr:from>
    <xdr:to>
      <xdr:col>50</xdr:col>
      <xdr:colOff>177229</xdr:colOff>
      <xdr:row>263</xdr:row>
      <xdr:rowOff>147322</xdr:rowOff>
    </xdr:to>
    <xdr:pic>
      <xdr:nvPicPr>
        <xdr:cNvPr id="408" name="Image 407">
          <a:extLst>
            <a:ext uri="{FF2B5EF4-FFF2-40B4-BE49-F238E27FC236}">
              <a16:creationId xmlns:a16="http://schemas.microsoft.com/office/drawing/2014/main" id="{40F77467-8B49-4803-AE3F-F144DE59CBD2}"/>
            </a:ext>
          </a:extLst>
        </xdr:cNvPr>
        <xdr:cNvPicPr>
          <a:picLocks noChangeAspect="1"/>
        </xdr:cNvPicPr>
      </xdr:nvPicPr>
      <xdr:blipFill>
        <a:blip xmlns:r="http://schemas.openxmlformats.org/officeDocument/2006/relationships" r:embed="rId233"/>
        <a:stretch>
          <a:fillRect/>
        </a:stretch>
      </xdr:blipFill>
      <xdr:spPr>
        <a:xfrm>
          <a:off x="41397807" y="45099976"/>
          <a:ext cx="5523809" cy="4676190"/>
        </a:xfrm>
        <a:prstGeom prst="rect">
          <a:avLst/>
        </a:prstGeom>
      </xdr:spPr>
    </xdr:pic>
    <xdr:clientData/>
  </xdr:twoCellAnchor>
  <xdr:twoCellAnchor editAs="oneCell">
    <xdr:from>
      <xdr:col>50</xdr:col>
      <xdr:colOff>0</xdr:colOff>
      <xdr:row>236</xdr:row>
      <xdr:rowOff>0</xdr:rowOff>
    </xdr:from>
    <xdr:to>
      <xdr:col>57</xdr:col>
      <xdr:colOff>101039</xdr:colOff>
      <xdr:row>260</xdr:row>
      <xdr:rowOff>99703</xdr:rowOff>
    </xdr:to>
    <xdr:pic>
      <xdr:nvPicPr>
        <xdr:cNvPr id="409" name="Image 408">
          <a:extLst>
            <a:ext uri="{FF2B5EF4-FFF2-40B4-BE49-F238E27FC236}">
              <a16:creationId xmlns:a16="http://schemas.microsoft.com/office/drawing/2014/main" id="{03CFC1D0-46DD-4489-8574-127D9D5968E7}"/>
            </a:ext>
          </a:extLst>
        </xdr:cNvPr>
        <xdr:cNvPicPr>
          <a:picLocks noChangeAspect="1"/>
        </xdr:cNvPicPr>
      </xdr:nvPicPr>
      <xdr:blipFill>
        <a:blip xmlns:r="http://schemas.openxmlformats.org/officeDocument/2006/relationships" r:embed="rId234"/>
        <a:stretch>
          <a:fillRect/>
        </a:stretch>
      </xdr:blipFill>
      <xdr:spPr>
        <a:xfrm>
          <a:off x="46744387" y="44533868"/>
          <a:ext cx="5447619" cy="4628571"/>
        </a:xfrm>
        <a:prstGeom prst="rect">
          <a:avLst/>
        </a:prstGeom>
      </xdr:spPr>
    </xdr:pic>
    <xdr:clientData/>
  </xdr:twoCellAnchor>
  <xdr:twoCellAnchor editAs="oneCell">
    <xdr:from>
      <xdr:col>56</xdr:col>
      <xdr:colOff>0</xdr:colOff>
      <xdr:row>233</xdr:row>
      <xdr:rowOff>0</xdr:rowOff>
    </xdr:from>
    <xdr:to>
      <xdr:col>63</xdr:col>
      <xdr:colOff>281991</xdr:colOff>
      <xdr:row>258</xdr:row>
      <xdr:rowOff>72905</xdr:rowOff>
    </xdr:to>
    <xdr:pic>
      <xdr:nvPicPr>
        <xdr:cNvPr id="410" name="Image 409">
          <a:extLst>
            <a:ext uri="{FF2B5EF4-FFF2-40B4-BE49-F238E27FC236}">
              <a16:creationId xmlns:a16="http://schemas.microsoft.com/office/drawing/2014/main" id="{1ABB0A72-4D4A-494D-A4DC-F1466FD262EE}"/>
            </a:ext>
          </a:extLst>
        </xdr:cNvPr>
        <xdr:cNvPicPr>
          <a:picLocks noChangeAspect="1"/>
        </xdr:cNvPicPr>
      </xdr:nvPicPr>
      <xdr:blipFill>
        <a:blip xmlns:r="http://schemas.openxmlformats.org/officeDocument/2006/relationships" r:embed="rId235"/>
        <a:stretch>
          <a:fillRect/>
        </a:stretch>
      </xdr:blipFill>
      <xdr:spPr>
        <a:xfrm>
          <a:off x="51327170" y="43967759"/>
          <a:ext cx="5628571" cy="4790476"/>
        </a:xfrm>
        <a:prstGeom prst="rect">
          <a:avLst/>
        </a:prstGeom>
      </xdr:spPr>
    </xdr:pic>
    <xdr:clientData/>
  </xdr:twoCellAnchor>
  <xdr:twoCellAnchor editAs="oneCell">
    <xdr:from>
      <xdr:col>63</xdr:col>
      <xdr:colOff>0</xdr:colOff>
      <xdr:row>231</xdr:row>
      <xdr:rowOff>0</xdr:rowOff>
    </xdr:from>
    <xdr:to>
      <xdr:col>70</xdr:col>
      <xdr:colOff>339134</xdr:colOff>
      <xdr:row>256</xdr:row>
      <xdr:rowOff>44334</xdr:rowOff>
    </xdr:to>
    <xdr:pic>
      <xdr:nvPicPr>
        <xdr:cNvPr id="411" name="Image 410">
          <a:extLst>
            <a:ext uri="{FF2B5EF4-FFF2-40B4-BE49-F238E27FC236}">
              <a16:creationId xmlns:a16="http://schemas.microsoft.com/office/drawing/2014/main" id="{13C1CA63-2045-40B8-905F-CDE23928FB5F}"/>
            </a:ext>
          </a:extLst>
        </xdr:cNvPr>
        <xdr:cNvPicPr>
          <a:picLocks noChangeAspect="1"/>
        </xdr:cNvPicPr>
      </xdr:nvPicPr>
      <xdr:blipFill>
        <a:blip xmlns:r="http://schemas.openxmlformats.org/officeDocument/2006/relationships" r:embed="rId236"/>
        <a:stretch>
          <a:fillRect/>
        </a:stretch>
      </xdr:blipFill>
      <xdr:spPr>
        <a:xfrm>
          <a:off x="56673750" y="43590354"/>
          <a:ext cx="5685714" cy="4761905"/>
        </a:xfrm>
        <a:prstGeom prst="rect">
          <a:avLst/>
        </a:prstGeom>
      </xdr:spPr>
    </xdr:pic>
    <xdr:clientData/>
  </xdr:twoCellAnchor>
  <xdr:twoCellAnchor editAs="oneCell">
    <xdr:from>
      <xdr:col>70</xdr:col>
      <xdr:colOff>0</xdr:colOff>
      <xdr:row>230</xdr:row>
      <xdr:rowOff>0</xdr:rowOff>
    </xdr:from>
    <xdr:to>
      <xdr:col>77</xdr:col>
      <xdr:colOff>281991</xdr:colOff>
      <xdr:row>254</xdr:row>
      <xdr:rowOff>71132</xdr:rowOff>
    </xdr:to>
    <xdr:pic>
      <xdr:nvPicPr>
        <xdr:cNvPr id="412" name="Image 411">
          <a:extLst>
            <a:ext uri="{FF2B5EF4-FFF2-40B4-BE49-F238E27FC236}">
              <a16:creationId xmlns:a16="http://schemas.microsoft.com/office/drawing/2014/main" id="{949333C6-53DD-4240-940E-B643C37AE775}"/>
            </a:ext>
          </a:extLst>
        </xdr:cNvPr>
        <xdr:cNvPicPr>
          <a:picLocks noChangeAspect="1"/>
        </xdr:cNvPicPr>
      </xdr:nvPicPr>
      <xdr:blipFill>
        <a:blip xmlns:r="http://schemas.openxmlformats.org/officeDocument/2006/relationships" r:embed="rId237"/>
        <a:stretch>
          <a:fillRect/>
        </a:stretch>
      </xdr:blipFill>
      <xdr:spPr>
        <a:xfrm>
          <a:off x="62020330" y="43401651"/>
          <a:ext cx="5628571" cy="4600000"/>
        </a:xfrm>
        <a:prstGeom prst="rect">
          <a:avLst/>
        </a:prstGeom>
      </xdr:spPr>
    </xdr:pic>
    <xdr:clientData/>
  </xdr:twoCellAnchor>
  <xdr:twoCellAnchor editAs="oneCell">
    <xdr:from>
      <xdr:col>77</xdr:col>
      <xdr:colOff>0</xdr:colOff>
      <xdr:row>229</xdr:row>
      <xdr:rowOff>0</xdr:rowOff>
    </xdr:from>
    <xdr:to>
      <xdr:col>84</xdr:col>
      <xdr:colOff>253419</xdr:colOff>
      <xdr:row>253</xdr:row>
      <xdr:rowOff>147322</xdr:rowOff>
    </xdr:to>
    <xdr:pic>
      <xdr:nvPicPr>
        <xdr:cNvPr id="413" name="Image 412">
          <a:extLst>
            <a:ext uri="{FF2B5EF4-FFF2-40B4-BE49-F238E27FC236}">
              <a16:creationId xmlns:a16="http://schemas.microsoft.com/office/drawing/2014/main" id="{C3BEABA7-F364-4B98-97F0-9364555082FD}"/>
            </a:ext>
          </a:extLst>
        </xdr:cNvPr>
        <xdr:cNvPicPr>
          <a:picLocks noChangeAspect="1"/>
        </xdr:cNvPicPr>
      </xdr:nvPicPr>
      <xdr:blipFill>
        <a:blip xmlns:r="http://schemas.openxmlformats.org/officeDocument/2006/relationships" r:embed="rId238"/>
        <a:stretch>
          <a:fillRect/>
        </a:stretch>
      </xdr:blipFill>
      <xdr:spPr>
        <a:xfrm>
          <a:off x="67366910" y="43212948"/>
          <a:ext cx="5600000" cy="4676190"/>
        </a:xfrm>
        <a:prstGeom prst="rect">
          <a:avLst/>
        </a:prstGeom>
      </xdr:spPr>
    </xdr:pic>
    <xdr:clientData/>
  </xdr:twoCellAnchor>
  <xdr:twoCellAnchor editAs="oneCell">
    <xdr:from>
      <xdr:col>84</xdr:col>
      <xdr:colOff>0</xdr:colOff>
      <xdr:row>228</xdr:row>
      <xdr:rowOff>0</xdr:rowOff>
    </xdr:from>
    <xdr:to>
      <xdr:col>92</xdr:col>
      <xdr:colOff>222956</xdr:colOff>
      <xdr:row>252</xdr:row>
      <xdr:rowOff>71132</xdr:rowOff>
    </xdr:to>
    <xdr:pic>
      <xdr:nvPicPr>
        <xdr:cNvPr id="414" name="Image 413">
          <a:extLst>
            <a:ext uri="{FF2B5EF4-FFF2-40B4-BE49-F238E27FC236}">
              <a16:creationId xmlns:a16="http://schemas.microsoft.com/office/drawing/2014/main" id="{D7F06F68-4032-42BF-8580-E04BDDA16060}"/>
            </a:ext>
          </a:extLst>
        </xdr:cNvPr>
        <xdr:cNvPicPr>
          <a:picLocks noChangeAspect="1"/>
        </xdr:cNvPicPr>
      </xdr:nvPicPr>
      <xdr:blipFill>
        <a:blip xmlns:r="http://schemas.openxmlformats.org/officeDocument/2006/relationships" r:embed="rId239"/>
        <a:stretch>
          <a:fillRect/>
        </a:stretch>
      </xdr:blipFill>
      <xdr:spPr>
        <a:xfrm>
          <a:off x="72713491" y="43024245"/>
          <a:ext cx="6333333" cy="4600000"/>
        </a:xfrm>
        <a:prstGeom prst="rect">
          <a:avLst/>
        </a:prstGeom>
      </xdr:spPr>
    </xdr:pic>
    <xdr:clientData/>
  </xdr:twoCellAnchor>
  <xdr:twoCellAnchor editAs="oneCell">
    <xdr:from>
      <xdr:col>92</xdr:col>
      <xdr:colOff>0</xdr:colOff>
      <xdr:row>227</xdr:row>
      <xdr:rowOff>0</xdr:rowOff>
    </xdr:from>
    <xdr:to>
      <xdr:col>99</xdr:col>
      <xdr:colOff>281991</xdr:colOff>
      <xdr:row>252</xdr:row>
      <xdr:rowOff>130048</xdr:rowOff>
    </xdr:to>
    <xdr:pic>
      <xdr:nvPicPr>
        <xdr:cNvPr id="415" name="Image 414">
          <a:extLst>
            <a:ext uri="{FF2B5EF4-FFF2-40B4-BE49-F238E27FC236}">
              <a16:creationId xmlns:a16="http://schemas.microsoft.com/office/drawing/2014/main" id="{D3A5FB5C-7576-4B04-ACD6-513BA782FBAB}"/>
            </a:ext>
          </a:extLst>
        </xdr:cNvPr>
        <xdr:cNvPicPr>
          <a:picLocks noChangeAspect="1"/>
        </xdr:cNvPicPr>
      </xdr:nvPicPr>
      <xdr:blipFill>
        <a:blip xmlns:r="http://schemas.openxmlformats.org/officeDocument/2006/relationships" r:embed="rId240"/>
        <a:stretch>
          <a:fillRect/>
        </a:stretch>
      </xdr:blipFill>
      <xdr:spPr>
        <a:xfrm>
          <a:off x="78823868" y="42835542"/>
          <a:ext cx="5628571" cy="4847619"/>
        </a:xfrm>
        <a:prstGeom prst="rect">
          <a:avLst/>
        </a:prstGeom>
      </xdr:spPr>
    </xdr:pic>
    <xdr:clientData/>
  </xdr:twoCellAnchor>
  <xdr:twoCellAnchor editAs="oneCell">
    <xdr:from>
      <xdr:col>99</xdr:col>
      <xdr:colOff>0</xdr:colOff>
      <xdr:row>226</xdr:row>
      <xdr:rowOff>0</xdr:rowOff>
    </xdr:from>
    <xdr:to>
      <xdr:col>106</xdr:col>
      <xdr:colOff>72468</xdr:colOff>
      <xdr:row>250</xdr:row>
      <xdr:rowOff>109227</xdr:rowOff>
    </xdr:to>
    <xdr:pic>
      <xdr:nvPicPr>
        <xdr:cNvPr id="416" name="Image 415">
          <a:extLst>
            <a:ext uri="{FF2B5EF4-FFF2-40B4-BE49-F238E27FC236}">
              <a16:creationId xmlns:a16="http://schemas.microsoft.com/office/drawing/2014/main" id="{A1383A69-8005-4F05-A5BD-28D76F5E2C60}"/>
            </a:ext>
          </a:extLst>
        </xdr:cNvPr>
        <xdr:cNvPicPr>
          <a:picLocks noChangeAspect="1"/>
        </xdr:cNvPicPr>
      </xdr:nvPicPr>
      <xdr:blipFill>
        <a:blip xmlns:r="http://schemas.openxmlformats.org/officeDocument/2006/relationships" r:embed="rId241"/>
        <a:stretch>
          <a:fillRect/>
        </a:stretch>
      </xdr:blipFill>
      <xdr:spPr>
        <a:xfrm>
          <a:off x="84170448" y="42646840"/>
          <a:ext cx="5419048" cy="4638095"/>
        </a:xfrm>
        <a:prstGeom prst="rect">
          <a:avLst/>
        </a:prstGeom>
      </xdr:spPr>
    </xdr:pic>
    <xdr:clientData/>
  </xdr:twoCellAnchor>
  <xdr:twoCellAnchor editAs="oneCell">
    <xdr:from>
      <xdr:col>105</xdr:col>
      <xdr:colOff>0</xdr:colOff>
      <xdr:row>225</xdr:row>
      <xdr:rowOff>0</xdr:rowOff>
    </xdr:from>
    <xdr:to>
      <xdr:col>112</xdr:col>
      <xdr:colOff>205801</xdr:colOff>
      <xdr:row>249</xdr:row>
      <xdr:rowOff>137799</xdr:rowOff>
    </xdr:to>
    <xdr:pic>
      <xdr:nvPicPr>
        <xdr:cNvPr id="417" name="Image 416">
          <a:extLst>
            <a:ext uri="{FF2B5EF4-FFF2-40B4-BE49-F238E27FC236}">
              <a16:creationId xmlns:a16="http://schemas.microsoft.com/office/drawing/2014/main" id="{B12A1E2C-9461-4171-A392-E18CFB104EBB}"/>
            </a:ext>
          </a:extLst>
        </xdr:cNvPr>
        <xdr:cNvPicPr>
          <a:picLocks noChangeAspect="1"/>
        </xdr:cNvPicPr>
      </xdr:nvPicPr>
      <xdr:blipFill>
        <a:blip xmlns:r="http://schemas.openxmlformats.org/officeDocument/2006/relationships" r:embed="rId242"/>
        <a:stretch>
          <a:fillRect/>
        </a:stretch>
      </xdr:blipFill>
      <xdr:spPr>
        <a:xfrm>
          <a:off x="88753231" y="42458137"/>
          <a:ext cx="5552381" cy="4666667"/>
        </a:xfrm>
        <a:prstGeom prst="rect">
          <a:avLst/>
        </a:prstGeom>
      </xdr:spPr>
    </xdr:pic>
    <xdr:clientData/>
  </xdr:twoCellAnchor>
  <xdr:twoCellAnchor editAs="oneCell">
    <xdr:from>
      <xdr:col>111</xdr:col>
      <xdr:colOff>0</xdr:colOff>
      <xdr:row>224</xdr:row>
      <xdr:rowOff>0</xdr:rowOff>
    </xdr:from>
    <xdr:to>
      <xdr:col>118</xdr:col>
      <xdr:colOff>577229</xdr:colOff>
      <xdr:row>248</xdr:row>
      <xdr:rowOff>61608</xdr:rowOff>
    </xdr:to>
    <xdr:pic>
      <xdr:nvPicPr>
        <xdr:cNvPr id="418" name="Image 417">
          <a:extLst>
            <a:ext uri="{FF2B5EF4-FFF2-40B4-BE49-F238E27FC236}">
              <a16:creationId xmlns:a16="http://schemas.microsoft.com/office/drawing/2014/main" id="{F970B436-24FC-49C2-ACDF-61AB29EE3ADF}"/>
            </a:ext>
          </a:extLst>
        </xdr:cNvPr>
        <xdr:cNvPicPr>
          <a:picLocks noChangeAspect="1"/>
        </xdr:cNvPicPr>
      </xdr:nvPicPr>
      <xdr:blipFill>
        <a:blip xmlns:r="http://schemas.openxmlformats.org/officeDocument/2006/relationships" r:embed="rId243"/>
        <a:stretch>
          <a:fillRect/>
        </a:stretch>
      </xdr:blipFill>
      <xdr:spPr>
        <a:xfrm>
          <a:off x="93336014" y="42269434"/>
          <a:ext cx="5923809" cy="4590476"/>
        </a:xfrm>
        <a:prstGeom prst="rect">
          <a:avLst/>
        </a:prstGeom>
      </xdr:spPr>
    </xdr:pic>
    <xdr:clientData/>
  </xdr:twoCellAnchor>
  <xdr:twoCellAnchor editAs="oneCell">
    <xdr:from>
      <xdr:col>118</xdr:col>
      <xdr:colOff>0</xdr:colOff>
      <xdr:row>223</xdr:row>
      <xdr:rowOff>0</xdr:rowOff>
    </xdr:from>
    <xdr:to>
      <xdr:col>125</xdr:col>
      <xdr:colOff>262943</xdr:colOff>
      <xdr:row>247</xdr:row>
      <xdr:rowOff>80656</xdr:rowOff>
    </xdr:to>
    <xdr:pic>
      <xdr:nvPicPr>
        <xdr:cNvPr id="419" name="Image 418">
          <a:extLst>
            <a:ext uri="{FF2B5EF4-FFF2-40B4-BE49-F238E27FC236}">
              <a16:creationId xmlns:a16="http://schemas.microsoft.com/office/drawing/2014/main" id="{14E5FBB6-49FB-40EE-90C5-986B7FE3D4A3}"/>
            </a:ext>
          </a:extLst>
        </xdr:cNvPr>
        <xdr:cNvPicPr>
          <a:picLocks noChangeAspect="1"/>
        </xdr:cNvPicPr>
      </xdr:nvPicPr>
      <xdr:blipFill>
        <a:blip xmlns:r="http://schemas.openxmlformats.org/officeDocument/2006/relationships" r:embed="rId244"/>
        <a:stretch>
          <a:fillRect/>
        </a:stretch>
      </xdr:blipFill>
      <xdr:spPr>
        <a:xfrm>
          <a:off x="98682594" y="42080731"/>
          <a:ext cx="5609524" cy="4609524"/>
        </a:xfrm>
        <a:prstGeom prst="rect">
          <a:avLst/>
        </a:prstGeom>
      </xdr:spPr>
    </xdr:pic>
    <xdr:clientData/>
  </xdr:twoCellAnchor>
  <xdr:twoCellAnchor editAs="oneCell">
    <xdr:from>
      <xdr:col>125</xdr:col>
      <xdr:colOff>0</xdr:colOff>
      <xdr:row>222</xdr:row>
      <xdr:rowOff>0</xdr:rowOff>
    </xdr:from>
    <xdr:to>
      <xdr:col>132</xdr:col>
      <xdr:colOff>320087</xdr:colOff>
      <xdr:row>246</xdr:row>
      <xdr:rowOff>23513</xdr:rowOff>
    </xdr:to>
    <xdr:pic>
      <xdr:nvPicPr>
        <xdr:cNvPr id="420" name="Image 419">
          <a:extLst>
            <a:ext uri="{FF2B5EF4-FFF2-40B4-BE49-F238E27FC236}">
              <a16:creationId xmlns:a16="http://schemas.microsoft.com/office/drawing/2014/main" id="{E8D1A0F4-ACD4-4EF5-ABB8-8BB6254DF5EC}"/>
            </a:ext>
          </a:extLst>
        </xdr:cNvPr>
        <xdr:cNvPicPr>
          <a:picLocks noChangeAspect="1"/>
        </xdr:cNvPicPr>
      </xdr:nvPicPr>
      <xdr:blipFill>
        <a:blip xmlns:r="http://schemas.openxmlformats.org/officeDocument/2006/relationships" r:embed="rId245"/>
        <a:stretch>
          <a:fillRect/>
        </a:stretch>
      </xdr:blipFill>
      <xdr:spPr>
        <a:xfrm>
          <a:off x="104029175" y="41892028"/>
          <a:ext cx="5666667" cy="4552381"/>
        </a:xfrm>
        <a:prstGeom prst="rect">
          <a:avLst/>
        </a:prstGeom>
      </xdr:spPr>
    </xdr:pic>
    <xdr:clientData/>
  </xdr:twoCellAnchor>
  <xdr:twoCellAnchor editAs="oneCell">
    <xdr:from>
      <xdr:col>132</xdr:col>
      <xdr:colOff>0</xdr:colOff>
      <xdr:row>221</xdr:row>
      <xdr:rowOff>0</xdr:rowOff>
    </xdr:from>
    <xdr:to>
      <xdr:col>139</xdr:col>
      <xdr:colOff>215325</xdr:colOff>
      <xdr:row>245</xdr:row>
      <xdr:rowOff>90180</xdr:rowOff>
    </xdr:to>
    <xdr:pic>
      <xdr:nvPicPr>
        <xdr:cNvPr id="421" name="Image 420">
          <a:extLst>
            <a:ext uri="{FF2B5EF4-FFF2-40B4-BE49-F238E27FC236}">
              <a16:creationId xmlns:a16="http://schemas.microsoft.com/office/drawing/2014/main" id="{31EC9E7E-B72A-41D8-B6CD-56C0C0DBCF1B}"/>
            </a:ext>
          </a:extLst>
        </xdr:cNvPr>
        <xdr:cNvPicPr>
          <a:picLocks noChangeAspect="1"/>
        </xdr:cNvPicPr>
      </xdr:nvPicPr>
      <xdr:blipFill>
        <a:blip xmlns:r="http://schemas.openxmlformats.org/officeDocument/2006/relationships" r:embed="rId246"/>
        <a:stretch>
          <a:fillRect/>
        </a:stretch>
      </xdr:blipFill>
      <xdr:spPr>
        <a:xfrm>
          <a:off x="109375755" y="41703325"/>
          <a:ext cx="5561905" cy="4619048"/>
        </a:xfrm>
        <a:prstGeom prst="rect">
          <a:avLst/>
        </a:prstGeom>
      </xdr:spPr>
    </xdr:pic>
    <xdr:clientData/>
  </xdr:twoCellAnchor>
  <xdr:twoCellAnchor editAs="oneCell">
    <xdr:from>
      <xdr:col>8</xdr:col>
      <xdr:colOff>0</xdr:colOff>
      <xdr:row>219</xdr:row>
      <xdr:rowOff>26958</xdr:rowOff>
    </xdr:from>
    <xdr:to>
      <xdr:col>15</xdr:col>
      <xdr:colOff>310563</xdr:colOff>
      <xdr:row>243</xdr:row>
      <xdr:rowOff>136185</xdr:rowOff>
    </xdr:to>
    <xdr:pic>
      <xdr:nvPicPr>
        <xdr:cNvPr id="422" name="Image 421">
          <a:extLst>
            <a:ext uri="{FF2B5EF4-FFF2-40B4-BE49-F238E27FC236}">
              <a16:creationId xmlns:a16="http://schemas.microsoft.com/office/drawing/2014/main" id="{C8E3A338-C8BA-4B40-B7CF-2A91CCE561FA}"/>
            </a:ext>
          </a:extLst>
        </xdr:cNvPr>
        <xdr:cNvPicPr>
          <a:picLocks noChangeAspect="1"/>
        </xdr:cNvPicPr>
      </xdr:nvPicPr>
      <xdr:blipFill>
        <a:blip xmlns:r="http://schemas.openxmlformats.org/officeDocument/2006/relationships" r:embed="rId247"/>
        <a:stretch>
          <a:fillRect/>
        </a:stretch>
      </xdr:blipFill>
      <xdr:spPr>
        <a:xfrm>
          <a:off x="14664906" y="41352878"/>
          <a:ext cx="5657143" cy="4638095"/>
        </a:xfrm>
        <a:prstGeom prst="rect">
          <a:avLst/>
        </a:prstGeom>
      </xdr:spPr>
    </xdr:pic>
    <xdr:clientData/>
  </xdr:twoCellAnchor>
  <xdr:twoCellAnchor editAs="oneCell">
    <xdr:from>
      <xdr:col>15</xdr:col>
      <xdr:colOff>0</xdr:colOff>
      <xdr:row>218</xdr:row>
      <xdr:rowOff>0</xdr:rowOff>
    </xdr:from>
    <xdr:to>
      <xdr:col>22</xdr:col>
      <xdr:colOff>520087</xdr:colOff>
      <xdr:row>242</xdr:row>
      <xdr:rowOff>80656</xdr:rowOff>
    </xdr:to>
    <xdr:pic>
      <xdr:nvPicPr>
        <xdr:cNvPr id="423" name="Image 422">
          <a:extLst>
            <a:ext uri="{FF2B5EF4-FFF2-40B4-BE49-F238E27FC236}">
              <a16:creationId xmlns:a16="http://schemas.microsoft.com/office/drawing/2014/main" id="{FE23C651-0917-4201-9CED-039F74C24211}"/>
            </a:ext>
          </a:extLst>
        </xdr:cNvPr>
        <xdr:cNvPicPr>
          <a:picLocks noChangeAspect="1"/>
        </xdr:cNvPicPr>
      </xdr:nvPicPr>
      <xdr:blipFill>
        <a:blip xmlns:r="http://schemas.openxmlformats.org/officeDocument/2006/relationships" r:embed="rId248"/>
        <a:stretch>
          <a:fillRect/>
        </a:stretch>
      </xdr:blipFill>
      <xdr:spPr>
        <a:xfrm>
          <a:off x="20011486" y="41137217"/>
          <a:ext cx="5866667" cy="4609524"/>
        </a:xfrm>
        <a:prstGeom prst="rect">
          <a:avLst/>
        </a:prstGeom>
      </xdr:spPr>
    </xdr:pic>
    <xdr:clientData/>
  </xdr:twoCellAnchor>
  <xdr:twoCellAnchor editAs="oneCell">
    <xdr:from>
      <xdr:col>22</xdr:col>
      <xdr:colOff>0</xdr:colOff>
      <xdr:row>217</xdr:row>
      <xdr:rowOff>0</xdr:rowOff>
    </xdr:from>
    <xdr:to>
      <xdr:col>29</xdr:col>
      <xdr:colOff>139134</xdr:colOff>
      <xdr:row>241</xdr:row>
      <xdr:rowOff>166370</xdr:rowOff>
    </xdr:to>
    <xdr:pic>
      <xdr:nvPicPr>
        <xdr:cNvPr id="424" name="Image 423">
          <a:extLst>
            <a:ext uri="{FF2B5EF4-FFF2-40B4-BE49-F238E27FC236}">
              <a16:creationId xmlns:a16="http://schemas.microsoft.com/office/drawing/2014/main" id="{2D406A54-9478-4269-A8BC-27AD2D78BB14}"/>
            </a:ext>
          </a:extLst>
        </xdr:cNvPr>
        <xdr:cNvPicPr>
          <a:picLocks noChangeAspect="1"/>
        </xdr:cNvPicPr>
      </xdr:nvPicPr>
      <xdr:blipFill>
        <a:blip xmlns:r="http://schemas.openxmlformats.org/officeDocument/2006/relationships" r:embed="rId249"/>
        <a:stretch>
          <a:fillRect/>
        </a:stretch>
      </xdr:blipFill>
      <xdr:spPr>
        <a:xfrm>
          <a:off x="25358066" y="40948514"/>
          <a:ext cx="5485714" cy="4695238"/>
        </a:xfrm>
        <a:prstGeom prst="rect">
          <a:avLst/>
        </a:prstGeom>
      </xdr:spPr>
    </xdr:pic>
    <xdr:clientData/>
  </xdr:twoCellAnchor>
  <xdr:twoCellAnchor editAs="oneCell">
    <xdr:from>
      <xdr:col>29</xdr:col>
      <xdr:colOff>0</xdr:colOff>
      <xdr:row>216</xdr:row>
      <xdr:rowOff>0</xdr:rowOff>
    </xdr:from>
    <xdr:to>
      <xdr:col>36</xdr:col>
      <xdr:colOff>101039</xdr:colOff>
      <xdr:row>240</xdr:row>
      <xdr:rowOff>90180</xdr:rowOff>
    </xdr:to>
    <xdr:pic>
      <xdr:nvPicPr>
        <xdr:cNvPr id="425" name="Image 424">
          <a:extLst>
            <a:ext uri="{FF2B5EF4-FFF2-40B4-BE49-F238E27FC236}">
              <a16:creationId xmlns:a16="http://schemas.microsoft.com/office/drawing/2014/main" id="{E6344A2E-BC27-4580-A022-AB02C36E6401}"/>
            </a:ext>
          </a:extLst>
        </xdr:cNvPr>
        <xdr:cNvPicPr>
          <a:picLocks noChangeAspect="1"/>
        </xdr:cNvPicPr>
      </xdr:nvPicPr>
      <xdr:blipFill>
        <a:blip xmlns:r="http://schemas.openxmlformats.org/officeDocument/2006/relationships" r:embed="rId250"/>
        <a:stretch>
          <a:fillRect/>
        </a:stretch>
      </xdr:blipFill>
      <xdr:spPr>
        <a:xfrm>
          <a:off x="30704646" y="40759811"/>
          <a:ext cx="5447619" cy="4619048"/>
        </a:xfrm>
        <a:prstGeom prst="rect">
          <a:avLst/>
        </a:prstGeom>
      </xdr:spPr>
    </xdr:pic>
    <xdr:clientData/>
  </xdr:twoCellAnchor>
  <xdr:twoCellAnchor editAs="oneCell">
    <xdr:from>
      <xdr:col>35</xdr:col>
      <xdr:colOff>0</xdr:colOff>
      <xdr:row>214</xdr:row>
      <xdr:rowOff>0</xdr:rowOff>
    </xdr:from>
    <xdr:to>
      <xdr:col>42</xdr:col>
      <xdr:colOff>367706</xdr:colOff>
      <xdr:row>238</xdr:row>
      <xdr:rowOff>166370</xdr:rowOff>
    </xdr:to>
    <xdr:pic>
      <xdr:nvPicPr>
        <xdr:cNvPr id="426" name="Image 425">
          <a:extLst>
            <a:ext uri="{FF2B5EF4-FFF2-40B4-BE49-F238E27FC236}">
              <a16:creationId xmlns:a16="http://schemas.microsoft.com/office/drawing/2014/main" id="{0BFC1D07-A01C-4AD1-A294-34192CB5E88B}"/>
            </a:ext>
          </a:extLst>
        </xdr:cNvPr>
        <xdr:cNvPicPr>
          <a:picLocks noChangeAspect="1"/>
        </xdr:cNvPicPr>
      </xdr:nvPicPr>
      <xdr:blipFill>
        <a:blip xmlns:r="http://schemas.openxmlformats.org/officeDocument/2006/relationships" r:embed="rId251"/>
        <a:stretch>
          <a:fillRect/>
        </a:stretch>
      </xdr:blipFill>
      <xdr:spPr>
        <a:xfrm>
          <a:off x="35287429" y="40382406"/>
          <a:ext cx="5714286" cy="4695238"/>
        </a:xfrm>
        <a:prstGeom prst="rect">
          <a:avLst/>
        </a:prstGeom>
      </xdr:spPr>
    </xdr:pic>
    <xdr:clientData/>
  </xdr:twoCellAnchor>
  <xdr:twoCellAnchor editAs="oneCell">
    <xdr:from>
      <xdr:col>42</xdr:col>
      <xdr:colOff>0</xdr:colOff>
      <xdr:row>213</xdr:row>
      <xdr:rowOff>0</xdr:rowOff>
    </xdr:from>
    <xdr:to>
      <xdr:col>49</xdr:col>
      <xdr:colOff>262943</xdr:colOff>
      <xdr:row>237</xdr:row>
      <xdr:rowOff>185418</xdr:rowOff>
    </xdr:to>
    <xdr:pic>
      <xdr:nvPicPr>
        <xdr:cNvPr id="427" name="Image 426">
          <a:extLst>
            <a:ext uri="{FF2B5EF4-FFF2-40B4-BE49-F238E27FC236}">
              <a16:creationId xmlns:a16="http://schemas.microsoft.com/office/drawing/2014/main" id="{E81A7433-F767-420C-872A-7EF3AFE900EF}"/>
            </a:ext>
          </a:extLst>
        </xdr:cNvPr>
        <xdr:cNvPicPr>
          <a:picLocks noChangeAspect="1"/>
        </xdr:cNvPicPr>
      </xdr:nvPicPr>
      <xdr:blipFill>
        <a:blip xmlns:r="http://schemas.openxmlformats.org/officeDocument/2006/relationships" r:embed="rId252"/>
        <a:stretch>
          <a:fillRect/>
        </a:stretch>
      </xdr:blipFill>
      <xdr:spPr>
        <a:xfrm>
          <a:off x="40634009" y="40193703"/>
          <a:ext cx="5609524" cy="4714286"/>
        </a:xfrm>
        <a:prstGeom prst="rect">
          <a:avLst/>
        </a:prstGeom>
      </xdr:spPr>
    </xdr:pic>
    <xdr:clientData/>
  </xdr:twoCellAnchor>
  <xdr:twoCellAnchor editAs="oneCell">
    <xdr:from>
      <xdr:col>49</xdr:col>
      <xdr:colOff>0</xdr:colOff>
      <xdr:row>212</xdr:row>
      <xdr:rowOff>0</xdr:rowOff>
    </xdr:from>
    <xdr:to>
      <xdr:col>56</xdr:col>
      <xdr:colOff>110563</xdr:colOff>
      <xdr:row>235</xdr:row>
      <xdr:rowOff>174121</xdr:rowOff>
    </xdr:to>
    <xdr:pic>
      <xdr:nvPicPr>
        <xdr:cNvPr id="428" name="Image 427">
          <a:extLst>
            <a:ext uri="{FF2B5EF4-FFF2-40B4-BE49-F238E27FC236}">
              <a16:creationId xmlns:a16="http://schemas.microsoft.com/office/drawing/2014/main" id="{E181ABE5-B847-4823-BCC5-FB35B107A71C}"/>
            </a:ext>
          </a:extLst>
        </xdr:cNvPr>
        <xdr:cNvPicPr>
          <a:picLocks noChangeAspect="1"/>
        </xdr:cNvPicPr>
      </xdr:nvPicPr>
      <xdr:blipFill>
        <a:blip xmlns:r="http://schemas.openxmlformats.org/officeDocument/2006/relationships" r:embed="rId253"/>
        <a:stretch>
          <a:fillRect/>
        </a:stretch>
      </xdr:blipFill>
      <xdr:spPr>
        <a:xfrm>
          <a:off x="45980590" y="40005000"/>
          <a:ext cx="5457143" cy="4514286"/>
        </a:xfrm>
        <a:prstGeom prst="rect">
          <a:avLst/>
        </a:prstGeom>
      </xdr:spPr>
    </xdr:pic>
    <xdr:clientData/>
  </xdr:twoCellAnchor>
  <xdr:twoCellAnchor editAs="oneCell">
    <xdr:from>
      <xdr:col>55</xdr:col>
      <xdr:colOff>0</xdr:colOff>
      <xdr:row>211</xdr:row>
      <xdr:rowOff>0</xdr:rowOff>
    </xdr:from>
    <xdr:to>
      <xdr:col>62</xdr:col>
      <xdr:colOff>434372</xdr:colOff>
      <xdr:row>235</xdr:row>
      <xdr:rowOff>99703</xdr:rowOff>
    </xdr:to>
    <xdr:pic>
      <xdr:nvPicPr>
        <xdr:cNvPr id="429" name="Image 428">
          <a:extLst>
            <a:ext uri="{FF2B5EF4-FFF2-40B4-BE49-F238E27FC236}">
              <a16:creationId xmlns:a16="http://schemas.microsoft.com/office/drawing/2014/main" id="{D46B9F14-0C40-4219-AEC4-8DFBCB2BE061}"/>
            </a:ext>
          </a:extLst>
        </xdr:cNvPr>
        <xdr:cNvPicPr>
          <a:picLocks noChangeAspect="1"/>
        </xdr:cNvPicPr>
      </xdr:nvPicPr>
      <xdr:blipFill>
        <a:blip xmlns:r="http://schemas.openxmlformats.org/officeDocument/2006/relationships" r:embed="rId254"/>
        <a:stretch>
          <a:fillRect/>
        </a:stretch>
      </xdr:blipFill>
      <xdr:spPr>
        <a:xfrm>
          <a:off x="50563373" y="39816297"/>
          <a:ext cx="5780952" cy="4628571"/>
        </a:xfrm>
        <a:prstGeom prst="rect">
          <a:avLst/>
        </a:prstGeom>
      </xdr:spPr>
    </xdr:pic>
    <xdr:clientData/>
  </xdr:twoCellAnchor>
  <xdr:twoCellAnchor editAs="oneCell">
    <xdr:from>
      <xdr:col>62</xdr:col>
      <xdr:colOff>0</xdr:colOff>
      <xdr:row>210</xdr:row>
      <xdr:rowOff>0</xdr:rowOff>
    </xdr:from>
    <xdr:to>
      <xdr:col>69</xdr:col>
      <xdr:colOff>301039</xdr:colOff>
      <xdr:row>234</xdr:row>
      <xdr:rowOff>23513</xdr:rowOff>
    </xdr:to>
    <xdr:pic>
      <xdr:nvPicPr>
        <xdr:cNvPr id="430" name="Image 429">
          <a:extLst>
            <a:ext uri="{FF2B5EF4-FFF2-40B4-BE49-F238E27FC236}">
              <a16:creationId xmlns:a16="http://schemas.microsoft.com/office/drawing/2014/main" id="{DE189D60-8B1C-456F-9215-C818C15E4480}"/>
            </a:ext>
          </a:extLst>
        </xdr:cNvPr>
        <xdr:cNvPicPr>
          <a:picLocks noChangeAspect="1"/>
        </xdr:cNvPicPr>
      </xdr:nvPicPr>
      <xdr:blipFill>
        <a:blip xmlns:r="http://schemas.openxmlformats.org/officeDocument/2006/relationships" r:embed="rId255"/>
        <a:stretch>
          <a:fillRect/>
        </a:stretch>
      </xdr:blipFill>
      <xdr:spPr>
        <a:xfrm>
          <a:off x="55909953" y="39627594"/>
          <a:ext cx="5647619" cy="4552381"/>
        </a:xfrm>
        <a:prstGeom prst="rect">
          <a:avLst/>
        </a:prstGeom>
      </xdr:spPr>
    </xdr:pic>
    <xdr:clientData/>
  </xdr:twoCellAnchor>
  <xdr:twoCellAnchor editAs="oneCell">
    <xdr:from>
      <xdr:col>69</xdr:col>
      <xdr:colOff>0</xdr:colOff>
      <xdr:row>209</xdr:row>
      <xdr:rowOff>0</xdr:rowOff>
    </xdr:from>
    <xdr:to>
      <xdr:col>76</xdr:col>
      <xdr:colOff>348658</xdr:colOff>
      <xdr:row>233</xdr:row>
      <xdr:rowOff>128276</xdr:rowOff>
    </xdr:to>
    <xdr:pic>
      <xdr:nvPicPr>
        <xdr:cNvPr id="431" name="Image 430">
          <a:extLst>
            <a:ext uri="{FF2B5EF4-FFF2-40B4-BE49-F238E27FC236}">
              <a16:creationId xmlns:a16="http://schemas.microsoft.com/office/drawing/2014/main" id="{6DA0C909-93CF-462F-A121-608BF76C38C1}"/>
            </a:ext>
          </a:extLst>
        </xdr:cNvPr>
        <xdr:cNvPicPr>
          <a:picLocks noChangeAspect="1"/>
        </xdr:cNvPicPr>
      </xdr:nvPicPr>
      <xdr:blipFill>
        <a:blip xmlns:r="http://schemas.openxmlformats.org/officeDocument/2006/relationships" r:embed="rId256"/>
        <a:stretch>
          <a:fillRect/>
        </a:stretch>
      </xdr:blipFill>
      <xdr:spPr>
        <a:xfrm>
          <a:off x="61256533" y="39438892"/>
          <a:ext cx="5695238" cy="4657143"/>
        </a:xfrm>
        <a:prstGeom prst="rect">
          <a:avLst/>
        </a:prstGeom>
      </xdr:spPr>
    </xdr:pic>
    <xdr:clientData/>
  </xdr:twoCellAnchor>
  <xdr:twoCellAnchor editAs="oneCell">
    <xdr:from>
      <xdr:col>76</xdr:col>
      <xdr:colOff>0</xdr:colOff>
      <xdr:row>208</xdr:row>
      <xdr:rowOff>0</xdr:rowOff>
    </xdr:from>
    <xdr:to>
      <xdr:col>83</xdr:col>
      <xdr:colOff>301039</xdr:colOff>
      <xdr:row>232</xdr:row>
      <xdr:rowOff>137799</xdr:rowOff>
    </xdr:to>
    <xdr:pic>
      <xdr:nvPicPr>
        <xdr:cNvPr id="432" name="Image 431">
          <a:extLst>
            <a:ext uri="{FF2B5EF4-FFF2-40B4-BE49-F238E27FC236}">
              <a16:creationId xmlns:a16="http://schemas.microsoft.com/office/drawing/2014/main" id="{79200421-3D66-47A2-8597-AA842E384942}"/>
            </a:ext>
          </a:extLst>
        </xdr:cNvPr>
        <xdr:cNvPicPr>
          <a:picLocks noChangeAspect="1"/>
        </xdr:cNvPicPr>
      </xdr:nvPicPr>
      <xdr:blipFill>
        <a:blip xmlns:r="http://schemas.openxmlformats.org/officeDocument/2006/relationships" r:embed="rId257"/>
        <a:stretch>
          <a:fillRect/>
        </a:stretch>
      </xdr:blipFill>
      <xdr:spPr>
        <a:xfrm>
          <a:off x="66603113" y="39250189"/>
          <a:ext cx="5647619" cy="4666667"/>
        </a:xfrm>
        <a:prstGeom prst="rect">
          <a:avLst/>
        </a:prstGeom>
      </xdr:spPr>
    </xdr:pic>
    <xdr:clientData/>
  </xdr:twoCellAnchor>
  <xdr:twoCellAnchor editAs="oneCell">
    <xdr:from>
      <xdr:col>83</xdr:col>
      <xdr:colOff>0</xdr:colOff>
      <xdr:row>207</xdr:row>
      <xdr:rowOff>0</xdr:rowOff>
    </xdr:from>
    <xdr:to>
      <xdr:col>90</xdr:col>
      <xdr:colOff>348657</xdr:colOff>
      <xdr:row>231</xdr:row>
      <xdr:rowOff>23513</xdr:rowOff>
    </xdr:to>
    <xdr:pic>
      <xdr:nvPicPr>
        <xdr:cNvPr id="433" name="Image 432">
          <a:extLst>
            <a:ext uri="{FF2B5EF4-FFF2-40B4-BE49-F238E27FC236}">
              <a16:creationId xmlns:a16="http://schemas.microsoft.com/office/drawing/2014/main" id="{7170F7CB-E250-4297-89CA-04A948A65741}"/>
            </a:ext>
          </a:extLst>
        </xdr:cNvPr>
        <xdr:cNvPicPr>
          <a:picLocks noChangeAspect="1"/>
        </xdr:cNvPicPr>
      </xdr:nvPicPr>
      <xdr:blipFill>
        <a:blip xmlns:r="http://schemas.openxmlformats.org/officeDocument/2006/relationships" r:embed="rId258"/>
        <a:stretch>
          <a:fillRect/>
        </a:stretch>
      </xdr:blipFill>
      <xdr:spPr>
        <a:xfrm>
          <a:off x="71949693" y="39061486"/>
          <a:ext cx="5695238" cy="4552381"/>
        </a:xfrm>
        <a:prstGeom prst="rect">
          <a:avLst/>
        </a:prstGeom>
      </xdr:spPr>
    </xdr:pic>
    <xdr:clientData/>
  </xdr:twoCellAnchor>
  <xdr:twoCellAnchor editAs="oneCell">
    <xdr:from>
      <xdr:col>90</xdr:col>
      <xdr:colOff>0</xdr:colOff>
      <xdr:row>206</xdr:row>
      <xdr:rowOff>0</xdr:rowOff>
    </xdr:from>
    <xdr:to>
      <xdr:col>97</xdr:col>
      <xdr:colOff>196277</xdr:colOff>
      <xdr:row>230</xdr:row>
      <xdr:rowOff>156846</xdr:rowOff>
    </xdr:to>
    <xdr:pic>
      <xdr:nvPicPr>
        <xdr:cNvPr id="434" name="Image 433">
          <a:extLst>
            <a:ext uri="{FF2B5EF4-FFF2-40B4-BE49-F238E27FC236}">
              <a16:creationId xmlns:a16="http://schemas.microsoft.com/office/drawing/2014/main" id="{466D7EC1-5952-4E45-9112-9ED114B49500}"/>
            </a:ext>
          </a:extLst>
        </xdr:cNvPr>
        <xdr:cNvPicPr>
          <a:picLocks noChangeAspect="1"/>
        </xdr:cNvPicPr>
      </xdr:nvPicPr>
      <xdr:blipFill>
        <a:blip xmlns:r="http://schemas.openxmlformats.org/officeDocument/2006/relationships" r:embed="rId259"/>
        <a:stretch>
          <a:fillRect/>
        </a:stretch>
      </xdr:blipFill>
      <xdr:spPr>
        <a:xfrm>
          <a:off x="77296274" y="38872783"/>
          <a:ext cx="5542857" cy="4685714"/>
        </a:xfrm>
        <a:prstGeom prst="rect">
          <a:avLst/>
        </a:prstGeom>
      </xdr:spPr>
    </xdr:pic>
    <xdr:clientData/>
  </xdr:twoCellAnchor>
  <xdr:twoCellAnchor editAs="oneCell">
    <xdr:from>
      <xdr:col>97</xdr:col>
      <xdr:colOff>0</xdr:colOff>
      <xdr:row>203</xdr:row>
      <xdr:rowOff>0</xdr:rowOff>
    </xdr:from>
    <xdr:to>
      <xdr:col>104</xdr:col>
      <xdr:colOff>158182</xdr:colOff>
      <xdr:row>227</xdr:row>
      <xdr:rowOff>33038</xdr:rowOff>
    </xdr:to>
    <xdr:pic>
      <xdr:nvPicPr>
        <xdr:cNvPr id="435" name="Image 434">
          <a:extLst>
            <a:ext uri="{FF2B5EF4-FFF2-40B4-BE49-F238E27FC236}">
              <a16:creationId xmlns:a16="http://schemas.microsoft.com/office/drawing/2014/main" id="{08B8E0CF-8CA7-48CF-AA31-9CDDEE55421A}"/>
            </a:ext>
          </a:extLst>
        </xdr:cNvPr>
        <xdr:cNvPicPr>
          <a:picLocks noChangeAspect="1"/>
        </xdr:cNvPicPr>
      </xdr:nvPicPr>
      <xdr:blipFill>
        <a:blip xmlns:r="http://schemas.openxmlformats.org/officeDocument/2006/relationships" r:embed="rId260"/>
        <a:stretch>
          <a:fillRect/>
        </a:stretch>
      </xdr:blipFill>
      <xdr:spPr>
        <a:xfrm>
          <a:off x="82642854" y="38306675"/>
          <a:ext cx="5504762" cy="4561905"/>
        </a:xfrm>
        <a:prstGeom prst="rect">
          <a:avLst/>
        </a:prstGeom>
      </xdr:spPr>
    </xdr:pic>
    <xdr:clientData/>
  </xdr:twoCellAnchor>
  <xdr:twoCellAnchor editAs="oneCell">
    <xdr:from>
      <xdr:col>104</xdr:col>
      <xdr:colOff>0</xdr:colOff>
      <xdr:row>201</xdr:row>
      <xdr:rowOff>0</xdr:rowOff>
    </xdr:from>
    <xdr:to>
      <xdr:col>111</xdr:col>
      <xdr:colOff>415325</xdr:colOff>
      <xdr:row>225</xdr:row>
      <xdr:rowOff>71132</xdr:rowOff>
    </xdr:to>
    <xdr:pic>
      <xdr:nvPicPr>
        <xdr:cNvPr id="436" name="Image 435">
          <a:extLst>
            <a:ext uri="{FF2B5EF4-FFF2-40B4-BE49-F238E27FC236}">
              <a16:creationId xmlns:a16="http://schemas.microsoft.com/office/drawing/2014/main" id="{F9A9E528-1D63-4C1E-9763-6F896AEAF0B3}"/>
            </a:ext>
          </a:extLst>
        </xdr:cNvPr>
        <xdr:cNvPicPr>
          <a:picLocks noChangeAspect="1"/>
        </xdr:cNvPicPr>
      </xdr:nvPicPr>
      <xdr:blipFill>
        <a:blip xmlns:r="http://schemas.openxmlformats.org/officeDocument/2006/relationships" r:embed="rId261"/>
        <a:stretch>
          <a:fillRect/>
        </a:stretch>
      </xdr:blipFill>
      <xdr:spPr>
        <a:xfrm>
          <a:off x="87989434" y="37929269"/>
          <a:ext cx="5761905" cy="4600000"/>
        </a:xfrm>
        <a:prstGeom prst="rect">
          <a:avLst/>
        </a:prstGeom>
      </xdr:spPr>
    </xdr:pic>
    <xdr:clientData/>
  </xdr:twoCellAnchor>
  <xdr:twoCellAnchor editAs="oneCell">
    <xdr:from>
      <xdr:col>111</xdr:col>
      <xdr:colOff>0</xdr:colOff>
      <xdr:row>200</xdr:row>
      <xdr:rowOff>0</xdr:rowOff>
    </xdr:from>
    <xdr:to>
      <xdr:col>118</xdr:col>
      <xdr:colOff>291515</xdr:colOff>
      <xdr:row>224</xdr:row>
      <xdr:rowOff>128275</xdr:rowOff>
    </xdr:to>
    <xdr:pic>
      <xdr:nvPicPr>
        <xdr:cNvPr id="437" name="Image 436">
          <a:extLst>
            <a:ext uri="{FF2B5EF4-FFF2-40B4-BE49-F238E27FC236}">
              <a16:creationId xmlns:a16="http://schemas.microsoft.com/office/drawing/2014/main" id="{2156795C-9E76-4430-A6EF-0DB5E98EC52A}"/>
            </a:ext>
          </a:extLst>
        </xdr:cNvPr>
        <xdr:cNvPicPr>
          <a:picLocks noChangeAspect="1"/>
        </xdr:cNvPicPr>
      </xdr:nvPicPr>
      <xdr:blipFill>
        <a:blip xmlns:r="http://schemas.openxmlformats.org/officeDocument/2006/relationships" r:embed="rId262"/>
        <a:stretch>
          <a:fillRect/>
        </a:stretch>
      </xdr:blipFill>
      <xdr:spPr>
        <a:xfrm>
          <a:off x="93336014" y="37740566"/>
          <a:ext cx="5638095" cy="4657143"/>
        </a:xfrm>
        <a:prstGeom prst="rect">
          <a:avLst/>
        </a:prstGeom>
      </xdr:spPr>
    </xdr:pic>
    <xdr:clientData/>
  </xdr:twoCellAnchor>
  <xdr:twoCellAnchor editAs="oneCell">
    <xdr:from>
      <xdr:col>125</xdr:col>
      <xdr:colOff>0</xdr:colOff>
      <xdr:row>198</xdr:row>
      <xdr:rowOff>0</xdr:rowOff>
    </xdr:from>
    <xdr:to>
      <xdr:col>132</xdr:col>
      <xdr:colOff>196277</xdr:colOff>
      <xdr:row>223</xdr:row>
      <xdr:rowOff>44334</xdr:rowOff>
    </xdr:to>
    <xdr:pic>
      <xdr:nvPicPr>
        <xdr:cNvPr id="441" name="Image 440">
          <a:extLst>
            <a:ext uri="{FF2B5EF4-FFF2-40B4-BE49-F238E27FC236}">
              <a16:creationId xmlns:a16="http://schemas.microsoft.com/office/drawing/2014/main" id="{16E96A80-7D48-4687-B5BD-D07E2DA93372}"/>
            </a:ext>
          </a:extLst>
        </xdr:cNvPr>
        <xdr:cNvPicPr>
          <a:picLocks noChangeAspect="1"/>
        </xdr:cNvPicPr>
      </xdr:nvPicPr>
      <xdr:blipFill>
        <a:blip xmlns:r="http://schemas.openxmlformats.org/officeDocument/2006/relationships" r:embed="rId263"/>
        <a:stretch>
          <a:fillRect/>
        </a:stretch>
      </xdr:blipFill>
      <xdr:spPr>
        <a:xfrm>
          <a:off x="104029175" y="37363160"/>
          <a:ext cx="5542857" cy="4761905"/>
        </a:xfrm>
        <a:prstGeom prst="rect">
          <a:avLst/>
        </a:prstGeom>
      </xdr:spPr>
    </xdr:pic>
    <xdr:clientData/>
  </xdr:twoCellAnchor>
  <xdr:twoCellAnchor editAs="oneCell">
    <xdr:from>
      <xdr:col>118</xdr:col>
      <xdr:colOff>0</xdr:colOff>
      <xdr:row>199</xdr:row>
      <xdr:rowOff>0</xdr:rowOff>
    </xdr:from>
    <xdr:to>
      <xdr:col>125</xdr:col>
      <xdr:colOff>253419</xdr:colOff>
      <xdr:row>223</xdr:row>
      <xdr:rowOff>109227</xdr:rowOff>
    </xdr:to>
    <xdr:pic>
      <xdr:nvPicPr>
        <xdr:cNvPr id="442" name="Image 441">
          <a:extLst>
            <a:ext uri="{FF2B5EF4-FFF2-40B4-BE49-F238E27FC236}">
              <a16:creationId xmlns:a16="http://schemas.microsoft.com/office/drawing/2014/main" id="{DF621E48-BECD-4DE9-A834-2907E242833C}"/>
            </a:ext>
          </a:extLst>
        </xdr:cNvPr>
        <xdr:cNvPicPr>
          <a:picLocks noChangeAspect="1"/>
        </xdr:cNvPicPr>
      </xdr:nvPicPr>
      <xdr:blipFill>
        <a:blip xmlns:r="http://schemas.openxmlformats.org/officeDocument/2006/relationships" r:embed="rId264"/>
        <a:stretch>
          <a:fillRect/>
        </a:stretch>
      </xdr:blipFill>
      <xdr:spPr>
        <a:xfrm>
          <a:off x="98682594" y="37551863"/>
          <a:ext cx="5600000" cy="4638095"/>
        </a:xfrm>
        <a:prstGeom prst="rect">
          <a:avLst/>
        </a:prstGeom>
      </xdr:spPr>
    </xdr:pic>
    <xdr:clientData/>
  </xdr:twoCellAnchor>
  <xdr:twoCellAnchor editAs="oneCell">
    <xdr:from>
      <xdr:col>8</xdr:col>
      <xdr:colOff>0</xdr:colOff>
      <xdr:row>194</xdr:row>
      <xdr:rowOff>0</xdr:rowOff>
    </xdr:from>
    <xdr:to>
      <xdr:col>15</xdr:col>
      <xdr:colOff>148658</xdr:colOff>
      <xdr:row>218</xdr:row>
      <xdr:rowOff>52084</xdr:rowOff>
    </xdr:to>
    <xdr:pic>
      <xdr:nvPicPr>
        <xdr:cNvPr id="443" name="Image 442">
          <a:extLst>
            <a:ext uri="{FF2B5EF4-FFF2-40B4-BE49-F238E27FC236}">
              <a16:creationId xmlns:a16="http://schemas.microsoft.com/office/drawing/2014/main" id="{F6B6BCA4-F79D-4AFF-96E7-86CF01ED9D5F}"/>
            </a:ext>
          </a:extLst>
        </xdr:cNvPr>
        <xdr:cNvPicPr>
          <a:picLocks noChangeAspect="1"/>
        </xdr:cNvPicPr>
      </xdr:nvPicPr>
      <xdr:blipFill>
        <a:blip xmlns:r="http://schemas.openxmlformats.org/officeDocument/2006/relationships" r:embed="rId265"/>
        <a:stretch>
          <a:fillRect/>
        </a:stretch>
      </xdr:blipFill>
      <xdr:spPr>
        <a:xfrm>
          <a:off x="14664906" y="36608349"/>
          <a:ext cx="5495238" cy="4580952"/>
        </a:xfrm>
        <a:prstGeom prst="rect">
          <a:avLst/>
        </a:prstGeom>
      </xdr:spPr>
    </xdr:pic>
    <xdr:clientData/>
  </xdr:twoCellAnchor>
  <xdr:twoCellAnchor editAs="oneCell">
    <xdr:from>
      <xdr:col>14</xdr:col>
      <xdr:colOff>0</xdr:colOff>
      <xdr:row>193</xdr:row>
      <xdr:rowOff>0</xdr:rowOff>
    </xdr:from>
    <xdr:to>
      <xdr:col>21</xdr:col>
      <xdr:colOff>148658</xdr:colOff>
      <xdr:row>217</xdr:row>
      <xdr:rowOff>90180</xdr:rowOff>
    </xdr:to>
    <xdr:pic>
      <xdr:nvPicPr>
        <xdr:cNvPr id="444" name="Image 443">
          <a:extLst>
            <a:ext uri="{FF2B5EF4-FFF2-40B4-BE49-F238E27FC236}">
              <a16:creationId xmlns:a16="http://schemas.microsoft.com/office/drawing/2014/main" id="{E587D26E-5D6E-4545-A687-E00B799503DE}"/>
            </a:ext>
          </a:extLst>
        </xdr:cNvPr>
        <xdr:cNvPicPr>
          <a:picLocks noChangeAspect="1"/>
        </xdr:cNvPicPr>
      </xdr:nvPicPr>
      <xdr:blipFill>
        <a:blip xmlns:r="http://schemas.openxmlformats.org/officeDocument/2006/relationships" r:embed="rId266"/>
        <a:stretch>
          <a:fillRect/>
        </a:stretch>
      </xdr:blipFill>
      <xdr:spPr>
        <a:xfrm>
          <a:off x="19247689" y="36419646"/>
          <a:ext cx="5495238" cy="4619048"/>
        </a:xfrm>
        <a:prstGeom prst="rect">
          <a:avLst/>
        </a:prstGeom>
      </xdr:spPr>
    </xdr:pic>
    <xdr:clientData/>
  </xdr:twoCellAnchor>
  <xdr:twoCellAnchor editAs="oneCell">
    <xdr:from>
      <xdr:col>20</xdr:col>
      <xdr:colOff>0</xdr:colOff>
      <xdr:row>192</xdr:row>
      <xdr:rowOff>0</xdr:rowOff>
    </xdr:from>
    <xdr:to>
      <xdr:col>27</xdr:col>
      <xdr:colOff>215325</xdr:colOff>
      <xdr:row>216</xdr:row>
      <xdr:rowOff>156846</xdr:rowOff>
    </xdr:to>
    <xdr:pic>
      <xdr:nvPicPr>
        <xdr:cNvPr id="445" name="Image 444">
          <a:extLst>
            <a:ext uri="{FF2B5EF4-FFF2-40B4-BE49-F238E27FC236}">
              <a16:creationId xmlns:a16="http://schemas.microsoft.com/office/drawing/2014/main" id="{0E03C0C8-EF0D-42D1-9128-ED8991A13F4F}"/>
            </a:ext>
          </a:extLst>
        </xdr:cNvPr>
        <xdr:cNvPicPr>
          <a:picLocks noChangeAspect="1"/>
        </xdr:cNvPicPr>
      </xdr:nvPicPr>
      <xdr:blipFill>
        <a:blip xmlns:r="http://schemas.openxmlformats.org/officeDocument/2006/relationships" r:embed="rId267"/>
        <a:stretch>
          <a:fillRect/>
        </a:stretch>
      </xdr:blipFill>
      <xdr:spPr>
        <a:xfrm>
          <a:off x="23830472" y="36230943"/>
          <a:ext cx="5561905" cy="4685714"/>
        </a:xfrm>
        <a:prstGeom prst="rect">
          <a:avLst/>
        </a:prstGeom>
      </xdr:spPr>
    </xdr:pic>
    <xdr:clientData/>
  </xdr:twoCellAnchor>
  <xdr:twoCellAnchor editAs="oneCell">
    <xdr:from>
      <xdr:col>26</xdr:col>
      <xdr:colOff>0</xdr:colOff>
      <xdr:row>191</xdr:row>
      <xdr:rowOff>0</xdr:rowOff>
    </xdr:from>
    <xdr:to>
      <xdr:col>33</xdr:col>
      <xdr:colOff>139134</xdr:colOff>
      <xdr:row>215</xdr:row>
      <xdr:rowOff>128276</xdr:rowOff>
    </xdr:to>
    <xdr:pic>
      <xdr:nvPicPr>
        <xdr:cNvPr id="446" name="Image 445">
          <a:extLst>
            <a:ext uri="{FF2B5EF4-FFF2-40B4-BE49-F238E27FC236}">
              <a16:creationId xmlns:a16="http://schemas.microsoft.com/office/drawing/2014/main" id="{A7D615B4-2C2F-4192-8359-F9CDCC26D1B3}"/>
            </a:ext>
          </a:extLst>
        </xdr:cNvPr>
        <xdr:cNvPicPr>
          <a:picLocks noChangeAspect="1"/>
        </xdr:cNvPicPr>
      </xdr:nvPicPr>
      <xdr:blipFill>
        <a:blip xmlns:r="http://schemas.openxmlformats.org/officeDocument/2006/relationships" r:embed="rId268"/>
        <a:stretch>
          <a:fillRect/>
        </a:stretch>
      </xdr:blipFill>
      <xdr:spPr>
        <a:xfrm>
          <a:off x="28413255" y="36042241"/>
          <a:ext cx="5485714" cy="4657143"/>
        </a:xfrm>
        <a:prstGeom prst="rect">
          <a:avLst/>
        </a:prstGeom>
      </xdr:spPr>
    </xdr:pic>
    <xdr:clientData/>
  </xdr:twoCellAnchor>
  <xdr:twoCellAnchor editAs="oneCell">
    <xdr:from>
      <xdr:col>32</xdr:col>
      <xdr:colOff>0</xdr:colOff>
      <xdr:row>188</xdr:row>
      <xdr:rowOff>0</xdr:rowOff>
    </xdr:from>
    <xdr:to>
      <xdr:col>39</xdr:col>
      <xdr:colOff>339134</xdr:colOff>
      <xdr:row>212</xdr:row>
      <xdr:rowOff>118751</xdr:rowOff>
    </xdr:to>
    <xdr:pic>
      <xdr:nvPicPr>
        <xdr:cNvPr id="447" name="Image 446">
          <a:extLst>
            <a:ext uri="{FF2B5EF4-FFF2-40B4-BE49-F238E27FC236}">
              <a16:creationId xmlns:a16="http://schemas.microsoft.com/office/drawing/2014/main" id="{CB5E41FB-BEE8-435C-8FE2-7EC4047A0EA6}"/>
            </a:ext>
          </a:extLst>
        </xdr:cNvPr>
        <xdr:cNvPicPr>
          <a:picLocks noChangeAspect="1"/>
        </xdr:cNvPicPr>
      </xdr:nvPicPr>
      <xdr:blipFill>
        <a:blip xmlns:r="http://schemas.openxmlformats.org/officeDocument/2006/relationships" r:embed="rId269"/>
        <a:stretch>
          <a:fillRect/>
        </a:stretch>
      </xdr:blipFill>
      <xdr:spPr>
        <a:xfrm>
          <a:off x="32996038" y="35476132"/>
          <a:ext cx="5685714" cy="4647619"/>
        </a:xfrm>
        <a:prstGeom prst="rect">
          <a:avLst/>
        </a:prstGeom>
      </xdr:spPr>
    </xdr:pic>
    <xdr:clientData/>
  </xdr:twoCellAnchor>
  <xdr:twoCellAnchor editAs="oneCell">
    <xdr:from>
      <xdr:col>39</xdr:col>
      <xdr:colOff>0</xdr:colOff>
      <xdr:row>186</xdr:row>
      <xdr:rowOff>0</xdr:rowOff>
    </xdr:from>
    <xdr:to>
      <xdr:col>46</xdr:col>
      <xdr:colOff>386753</xdr:colOff>
      <xdr:row>211</xdr:row>
      <xdr:rowOff>15762</xdr:rowOff>
    </xdr:to>
    <xdr:pic>
      <xdr:nvPicPr>
        <xdr:cNvPr id="449" name="Image 448">
          <a:extLst>
            <a:ext uri="{FF2B5EF4-FFF2-40B4-BE49-F238E27FC236}">
              <a16:creationId xmlns:a16="http://schemas.microsoft.com/office/drawing/2014/main" id="{FF2ECA69-4698-4FA8-85D0-10C09AC15020}"/>
            </a:ext>
          </a:extLst>
        </xdr:cNvPr>
        <xdr:cNvPicPr>
          <a:picLocks noChangeAspect="1"/>
        </xdr:cNvPicPr>
      </xdr:nvPicPr>
      <xdr:blipFill>
        <a:blip xmlns:r="http://schemas.openxmlformats.org/officeDocument/2006/relationships" r:embed="rId270"/>
        <a:stretch>
          <a:fillRect/>
        </a:stretch>
      </xdr:blipFill>
      <xdr:spPr>
        <a:xfrm>
          <a:off x="38342618" y="35098726"/>
          <a:ext cx="5733333" cy="4733333"/>
        </a:xfrm>
        <a:prstGeom prst="rect">
          <a:avLst/>
        </a:prstGeom>
      </xdr:spPr>
    </xdr:pic>
    <xdr:clientData/>
  </xdr:twoCellAnchor>
  <xdr:twoCellAnchor editAs="oneCell">
    <xdr:from>
      <xdr:col>46</xdr:col>
      <xdr:colOff>0</xdr:colOff>
      <xdr:row>184</xdr:row>
      <xdr:rowOff>0</xdr:rowOff>
    </xdr:from>
    <xdr:to>
      <xdr:col>53</xdr:col>
      <xdr:colOff>281991</xdr:colOff>
      <xdr:row>208</xdr:row>
      <xdr:rowOff>137799</xdr:rowOff>
    </xdr:to>
    <xdr:pic>
      <xdr:nvPicPr>
        <xdr:cNvPr id="450" name="Image 449">
          <a:extLst>
            <a:ext uri="{FF2B5EF4-FFF2-40B4-BE49-F238E27FC236}">
              <a16:creationId xmlns:a16="http://schemas.microsoft.com/office/drawing/2014/main" id="{5CAFAD92-BAE6-4C4B-B1B7-5BA1A13D5F43}"/>
            </a:ext>
          </a:extLst>
        </xdr:cNvPr>
        <xdr:cNvPicPr>
          <a:picLocks noChangeAspect="1"/>
        </xdr:cNvPicPr>
      </xdr:nvPicPr>
      <xdr:blipFill>
        <a:blip xmlns:r="http://schemas.openxmlformats.org/officeDocument/2006/relationships" r:embed="rId271"/>
        <a:stretch>
          <a:fillRect/>
        </a:stretch>
      </xdr:blipFill>
      <xdr:spPr>
        <a:xfrm>
          <a:off x="43689198" y="34721321"/>
          <a:ext cx="5628571" cy="4666667"/>
        </a:xfrm>
        <a:prstGeom prst="rect">
          <a:avLst/>
        </a:prstGeom>
      </xdr:spPr>
    </xdr:pic>
    <xdr:clientData/>
  </xdr:twoCellAnchor>
  <xdr:twoCellAnchor editAs="oneCell">
    <xdr:from>
      <xdr:col>53</xdr:col>
      <xdr:colOff>0</xdr:colOff>
      <xdr:row>182</xdr:row>
      <xdr:rowOff>0</xdr:rowOff>
    </xdr:from>
    <xdr:to>
      <xdr:col>60</xdr:col>
      <xdr:colOff>129610</xdr:colOff>
      <xdr:row>206</xdr:row>
      <xdr:rowOff>156846</xdr:rowOff>
    </xdr:to>
    <xdr:pic>
      <xdr:nvPicPr>
        <xdr:cNvPr id="451" name="Image 450">
          <a:extLst>
            <a:ext uri="{FF2B5EF4-FFF2-40B4-BE49-F238E27FC236}">
              <a16:creationId xmlns:a16="http://schemas.microsoft.com/office/drawing/2014/main" id="{6BC3E07C-552B-4405-B66A-6BD1A703DD96}"/>
            </a:ext>
          </a:extLst>
        </xdr:cNvPr>
        <xdr:cNvPicPr>
          <a:picLocks noChangeAspect="1"/>
        </xdr:cNvPicPr>
      </xdr:nvPicPr>
      <xdr:blipFill>
        <a:blip xmlns:r="http://schemas.openxmlformats.org/officeDocument/2006/relationships" r:embed="rId272"/>
        <a:stretch>
          <a:fillRect/>
        </a:stretch>
      </xdr:blipFill>
      <xdr:spPr>
        <a:xfrm>
          <a:off x="49035778" y="34343915"/>
          <a:ext cx="5476190" cy="4685714"/>
        </a:xfrm>
        <a:prstGeom prst="rect">
          <a:avLst/>
        </a:prstGeom>
      </xdr:spPr>
    </xdr:pic>
    <xdr:clientData/>
  </xdr:twoCellAnchor>
  <xdr:twoCellAnchor editAs="oneCell">
    <xdr:from>
      <xdr:col>59</xdr:col>
      <xdr:colOff>0</xdr:colOff>
      <xdr:row>180</xdr:row>
      <xdr:rowOff>0</xdr:rowOff>
    </xdr:from>
    <xdr:to>
      <xdr:col>66</xdr:col>
      <xdr:colOff>139133</xdr:colOff>
      <xdr:row>204</xdr:row>
      <xdr:rowOff>61608</xdr:rowOff>
    </xdr:to>
    <xdr:pic>
      <xdr:nvPicPr>
        <xdr:cNvPr id="452" name="Image 451">
          <a:extLst>
            <a:ext uri="{FF2B5EF4-FFF2-40B4-BE49-F238E27FC236}">
              <a16:creationId xmlns:a16="http://schemas.microsoft.com/office/drawing/2014/main" id="{6EA88704-C2B7-452F-A71C-9BE022D8D483}"/>
            </a:ext>
          </a:extLst>
        </xdr:cNvPr>
        <xdr:cNvPicPr>
          <a:picLocks noChangeAspect="1"/>
        </xdr:cNvPicPr>
      </xdr:nvPicPr>
      <xdr:blipFill>
        <a:blip xmlns:r="http://schemas.openxmlformats.org/officeDocument/2006/relationships" r:embed="rId273"/>
        <a:stretch>
          <a:fillRect/>
        </a:stretch>
      </xdr:blipFill>
      <xdr:spPr>
        <a:xfrm>
          <a:off x="53618561" y="33966509"/>
          <a:ext cx="5485714" cy="4590476"/>
        </a:xfrm>
        <a:prstGeom prst="rect">
          <a:avLst/>
        </a:prstGeom>
      </xdr:spPr>
    </xdr:pic>
    <xdr:clientData/>
  </xdr:twoCellAnchor>
  <xdr:twoCellAnchor editAs="oneCell">
    <xdr:from>
      <xdr:col>65</xdr:col>
      <xdr:colOff>0</xdr:colOff>
      <xdr:row>178</xdr:row>
      <xdr:rowOff>0</xdr:rowOff>
    </xdr:from>
    <xdr:to>
      <xdr:col>72</xdr:col>
      <xdr:colOff>129609</xdr:colOff>
      <xdr:row>203</xdr:row>
      <xdr:rowOff>91953</xdr:rowOff>
    </xdr:to>
    <xdr:pic>
      <xdr:nvPicPr>
        <xdr:cNvPr id="453" name="Image 452">
          <a:extLst>
            <a:ext uri="{FF2B5EF4-FFF2-40B4-BE49-F238E27FC236}">
              <a16:creationId xmlns:a16="http://schemas.microsoft.com/office/drawing/2014/main" id="{19F7DB74-D490-4EF6-BEB8-48DDE924DE7A}"/>
            </a:ext>
          </a:extLst>
        </xdr:cNvPr>
        <xdr:cNvPicPr>
          <a:picLocks noChangeAspect="1"/>
        </xdr:cNvPicPr>
      </xdr:nvPicPr>
      <xdr:blipFill>
        <a:blip xmlns:r="http://schemas.openxmlformats.org/officeDocument/2006/relationships" r:embed="rId274"/>
        <a:stretch>
          <a:fillRect/>
        </a:stretch>
      </xdr:blipFill>
      <xdr:spPr>
        <a:xfrm>
          <a:off x="58201344" y="33589104"/>
          <a:ext cx="5476190" cy="4809524"/>
        </a:xfrm>
        <a:prstGeom prst="rect">
          <a:avLst/>
        </a:prstGeom>
      </xdr:spPr>
    </xdr:pic>
    <xdr:clientData/>
  </xdr:twoCellAnchor>
  <xdr:twoCellAnchor editAs="oneCell">
    <xdr:from>
      <xdr:col>71</xdr:col>
      <xdr:colOff>0</xdr:colOff>
      <xdr:row>176</xdr:row>
      <xdr:rowOff>0</xdr:rowOff>
    </xdr:from>
    <xdr:to>
      <xdr:col>78</xdr:col>
      <xdr:colOff>139133</xdr:colOff>
      <xdr:row>200</xdr:row>
      <xdr:rowOff>80656</xdr:rowOff>
    </xdr:to>
    <xdr:pic>
      <xdr:nvPicPr>
        <xdr:cNvPr id="454" name="Image 453">
          <a:extLst>
            <a:ext uri="{FF2B5EF4-FFF2-40B4-BE49-F238E27FC236}">
              <a16:creationId xmlns:a16="http://schemas.microsoft.com/office/drawing/2014/main" id="{6E35B91B-B307-40ED-82D6-DDA7E877D058}"/>
            </a:ext>
          </a:extLst>
        </xdr:cNvPr>
        <xdr:cNvPicPr>
          <a:picLocks noChangeAspect="1"/>
        </xdr:cNvPicPr>
      </xdr:nvPicPr>
      <xdr:blipFill>
        <a:blip xmlns:r="http://schemas.openxmlformats.org/officeDocument/2006/relationships" r:embed="rId275"/>
        <a:stretch>
          <a:fillRect/>
        </a:stretch>
      </xdr:blipFill>
      <xdr:spPr>
        <a:xfrm>
          <a:off x="62784127" y="33211698"/>
          <a:ext cx="5485714" cy="4609524"/>
        </a:xfrm>
        <a:prstGeom prst="rect">
          <a:avLst/>
        </a:prstGeom>
      </xdr:spPr>
    </xdr:pic>
    <xdr:clientData/>
  </xdr:twoCellAnchor>
  <xdr:twoCellAnchor editAs="oneCell">
    <xdr:from>
      <xdr:col>78</xdr:col>
      <xdr:colOff>0</xdr:colOff>
      <xdr:row>174</xdr:row>
      <xdr:rowOff>0</xdr:rowOff>
    </xdr:from>
    <xdr:to>
      <xdr:col>85</xdr:col>
      <xdr:colOff>205801</xdr:colOff>
      <xdr:row>198</xdr:row>
      <xdr:rowOff>156846</xdr:rowOff>
    </xdr:to>
    <xdr:pic>
      <xdr:nvPicPr>
        <xdr:cNvPr id="456" name="Image 455">
          <a:extLst>
            <a:ext uri="{FF2B5EF4-FFF2-40B4-BE49-F238E27FC236}">
              <a16:creationId xmlns:a16="http://schemas.microsoft.com/office/drawing/2014/main" id="{0CE5DCF0-0692-4F84-808C-756D55FF4B31}"/>
            </a:ext>
          </a:extLst>
        </xdr:cNvPr>
        <xdr:cNvPicPr>
          <a:picLocks noChangeAspect="1"/>
        </xdr:cNvPicPr>
      </xdr:nvPicPr>
      <xdr:blipFill>
        <a:blip xmlns:r="http://schemas.openxmlformats.org/officeDocument/2006/relationships" r:embed="rId276"/>
        <a:stretch>
          <a:fillRect/>
        </a:stretch>
      </xdr:blipFill>
      <xdr:spPr>
        <a:xfrm>
          <a:off x="68130708" y="32834292"/>
          <a:ext cx="5552381" cy="4685714"/>
        </a:xfrm>
        <a:prstGeom prst="rect">
          <a:avLst/>
        </a:prstGeom>
      </xdr:spPr>
    </xdr:pic>
    <xdr:clientData/>
  </xdr:twoCellAnchor>
  <xdr:twoCellAnchor editAs="oneCell">
    <xdr:from>
      <xdr:col>85</xdr:col>
      <xdr:colOff>0</xdr:colOff>
      <xdr:row>173</xdr:row>
      <xdr:rowOff>0</xdr:rowOff>
    </xdr:from>
    <xdr:to>
      <xdr:col>92</xdr:col>
      <xdr:colOff>91515</xdr:colOff>
      <xdr:row>197</xdr:row>
      <xdr:rowOff>13989</xdr:rowOff>
    </xdr:to>
    <xdr:pic>
      <xdr:nvPicPr>
        <xdr:cNvPr id="457" name="Image 456">
          <a:extLst>
            <a:ext uri="{FF2B5EF4-FFF2-40B4-BE49-F238E27FC236}">
              <a16:creationId xmlns:a16="http://schemas.microsoft.com/office/drawing/2014/main" id="{A0C4F5E1-405E-4FCF-BDB8-C8E27F9D3836}"/>
            </a:ext>
          </a:extLst>
        </xdr:cNvPr>
        <xdr:cNvPicPr>
          <a:picLocks noChangeAspect="1"/>
        </xdr:cNvPicPr>
      </xdr:nvPicPr>
      <xdr:blipFill>
        <a:blip xmlns:r="http://schemas.openxmlformats.org/officeDocument/2006/relationships" r:embed="rId277"/>
        <a:stretch>
          <a:fillRect/>
        </a:stretch>
      </xdr:blipFill>
      <xdr:spPr>
        <a:xfrm>
          <a:off x="73477288" y="32645590"/>
          <a:ext cx="5438095" cy="4542857"/>
        </a:xfrm>
        <a:prstGeom prst="rect">
          <a:avLst/>
        </a:prstGeom>
      </xdr:spPr>
    </xdr:pic>
    <xdr:clientData/>
  </xdr:twoCellAnchor>
  <xdr:twoCellAnchor editAs="oneCell">
    <xdr:from>
      <xdr:col>91</xdr:col>
      <xdr:colOff>0</xdr:colOff>
      <xdr:row>172</xdr:row>
      <xdr:rowOff>0</xdr:rowOff>
    </xdr:from>
    <xdr:to>
      <xdr:col>98</xdr:col>
      <xdr:colOff>177229</xdr:colOff>
      <xdr:row>196</xdr:row>
      <xdr:rowOff>137799</xdr:rowOff>
    </xdr:to>
    <xdr:pic>
      <xdr:nvPicPr>
        <xdr:cNvPr id="458" name="Image 457">
          <a:extLst>
            <a:ext uri="{FF2B5EF4-FFF2-40B4-BE49-F238E27FC236}">
              <a16:creationId xmlns:a16="http://schemas.microsoft.com/office/drawing/2014/main" id="{22943431-5E9F-4092-A905-B16ED3222D5F}"/>
            </a:ext>
          </a:extLst>
        </xdr:cNvPr>
        <xdr:cNvPicPr>
          <a:picLocks noChangeAspect="1"/>
        </xdr:cNvPicPr>
      </xdr:nvPicPr>
      <xdr:blipFill>
        <a:blip xmlns:r="http://schemas.openxmlformats.org/officeDocument/2006/relationships" r:embed="rId278"/>
        <a:stretch>
          <a:fillRect/>
        </a:stretch>
      </xdr:blipFill>
      <xdr:spPr>
        <a:xfrm>
          <a:off x="78060071" y="32456887"/>
          <a:ext cx="5523809" cy="4666667"/>
        </a:xfrm>
        <a:prstGeom prst="rect">
          <a:avLst/>
        </a:prstGeom>
      </xdr:spPr>
    </xdr:pic>
    <xdr:clientData/>
  </xdr:twoCellAnchor>
  <xdr:twoCellAnchor editAs="oneCell">
    <xdr:from>
      <xdr:col>8</xdr:col>
      <xdr:colOff>0</xdr:colOff>
      <xdr:row>169</xdr:row>
      <xdr:rowOff>0</xdr:rowOff>
    </xdr:from>
    <xdr:to>
      <xdr:col>15</xdr:col>
      <xdr:colOff>377229</xdr:colOff>
      <xdr:row>193</xdr:row>
      <xdr:rowOff>137799</xdr:rowOff>
    </xdr:to>
    <xdr:pic>
      <xdr:nvPicPr>
        <xdr:cNvPr id="459" name="Image 458">
          <a:extLst>
            <a:ext uri="{FF2B5EF4-FFF2-40B4-BE49-F238E27FC236}">
              <a16:creationId xmlns:a16="http://schemas.microsoft.com/office/drawing/2014/main" id="{4765DA50-4DED-4AE9-BEBA-0D5B81AB9440}"/>
            </a:ext>
          </a:extLst>
        </xdr:cNvPr>
        <xdr:cNvPicPr>
          <a:picLocks noChangeAspect="1"/>
        </xdr:cNvPicPr>
      </xdr:nvPicPr>
      <xdr:blipFill>
        <a:blip xmlns:r="http://schemas.openxmlformats.org/officeDocument/2006/relationships" r:embed="rId279"/>
        <a:stretch>
          <a:fillRect/>
        </a:stretch>
      </xdr:blipFill>
      <xdr:spPr>
        <a:xfrm>
          <a:off x="14664906" y="31890778"/>
          <a:ext cx="5723809" cy="4666667"/>
        </a:xfrm>
        <a:prstGeom prst="rect">
          <a:avLst/>
        </a:prstGeom>
      </xdr:spPr>
    </xdr:pic>
    <xdr:clientData/>
  </xdr:twoCellAnchor>
  <xdr:twoCellAnchor editAs="oneCell">
    <xdr:from>
      <xdr:col>15</xdr:col>
      <xdr:colOff>0</xdr:colOff>
      <xdr:row>167</xdr:row>
      <xdr:rowOff>0</xdr:rowOff>
    </xdr:from>
    <xdr:to>
      <xdr:col>22</xdr:col>
      <xdr:colOff>234372</xdr:colOff>
      <xdr:row>191</xdr:row>
      <xdr:rowOff>52084</xdr:rowOff>
    </xdr:to>
    <xdr:pic>
      <xdr:nvPicPr>
        <xdr:cNvPr id="460" name="Image 459">
          <a:extLst>
            <a:ext uri="{FF2B5EF4-FFF2-40B4-BE49-F238E27FC236}">
              <a16:creationId xmlns:a16="http://schemas.microsoft.com/office/drawing/2014/main" id="{2F9B7D68-6847-4849-9315-750948D33AC4}"/>
            </a:ext>
          </a:extLst>
        </xdr:cNvPr>
        <xdr:cNvPicPr>
          <a:picLocks noChangeAspect="1"/>
        </xdr:cNvPicPr>
      </xdr:nvPicPr>
      <xdr:blipFill>
        <a:blip xmlns:r="http://schemas.openxmlformats.org/officeDocument/2006/relationships" r:embed="rId280"/>
        <a:stretch>
          <a:fillRect/>
        </a:stretch>
      </xdr:blipFill>
      <xdr:spPr>
        <a:xfrm>
          <a:off x="20011486" y="31513373"/>
          <a:ext cx="5580952" cy="4580952"/>
        </a:xfrm>
        <a:prstGeom prst="rect">
          <a:avLst/>
        </a:prstGeom>
      </xdr:spPr>
    </xdr:pic>
    <xdr:clientData/>
  </xdr:twoCellAnchor>
  <xdr:twoCellAnchor editAs="oneCell">
    <xdr:from>
      <xdr:col>22</xdr:col>
      <xdr:colOff>0</xdr:colOff>
      <xdr:row>167</xdr:row>
      <xdr:rowOff>0</xdr:rowOff>
    </xdr:from>
    <xdr:to>
      <xdr:col>29</xdr:col>
      <xdr:colOff>120087</xdr:colOff>
      <xdr:row>191</xdr:row>
      <xdr:rowOff>175894</xdr:rowOff>
    </xdr:to>
    <xdr:pic>
      <xdr:nvPicPr>
        <xdr:cNvPr id="461" name="Image 460">
          <a:extLst>
            <a:ext uri="{FF2B5EF4-FFF2-40B4-BE49-F238E27FC236}">
              <a16:creationId xmlns:a16="http://schemas.microsoft.com/office/drawing/2014/main" id="{4C0F7D44-D6A1-4C7A-9DD8-DAD01D56E8E0}"/>
            </a:ext>
          </a:extLst>
        </xdr:cNvPr>
        <xdr:cNvPicPr>
          <a:picLocks noChangeAspect="1"/>
        </xdr:cNvPicPr>
      </xdr:nvPicPr>
      <xdr:blipFill>
        <a:blip xmlns:r="http://schemas.openxmlformats.org/officeDocument/2006/relationships" r:embed="rId281"/>
        <a:stretch>
          <a:fillRect/>
        </a:stretch>
      </xdr:blipFill>
      <xdr:spPr>
        <a:xfrm>
          <a:off x="25358066" y="31513373"/>
          <a:ext cx="5466667" cy="4704762"/>
        </a:xfrm>
        <a:prstGeom prst="rect">
          <a:avLst/>
        </a:prstGeom>
      </xdr:spPr>
    </xdr:pic>
    <xdr:clientData/>
  </xdr:twoCellAnchor>
  <xdr:twoCellAnchor>
    <xdr:from>
      <xdr:col>10</xdr:col>
      <xdr:colOff>287546</xdr:colOff>
      <xdr:row>185</xdr:row>
      <xdr:rowOff>89858</xdr:rowOff>
    </xdr:from>
    <xdr:to>
      <xdr:col>14</xdr:col>
      <xdr:colOff>449470</xdr:colOff>
      <xdr:row>189</xdr:row>
      <xdr:rowOff>70808</xdr:rowOff>
    </xdr:to>
    <xdr:sp macro="" textlink="">
      <xdr:nvSpPr>
        <xdr:cNvPr id="462" name="ZoneTexte 461">
          <a:extLst>
            <a:ext uri="{FF2B5EF4-FFF2-40B4-BE49-F238E27FC236}">
              <a16:creationId xmlns:a16="http://schemas.microsoft.com/office/drawing/2014/main" id="{17AFE3B9-3F7F-4213-A8A6-9DE6C625BFC9}"/>
            </a:ext>
          </a:extLst>
        </xdr:cNvPr>
        <xdr:cNvSpPr txBox="1"/>
      </xdr:nvSpPr>
      <xdr:spPr>
        <a:xfrm>
          <a:off x="16480046" y="34999882"/>
          <a:ext cx="3217113" cy="735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16</xdr:col>
      <xdr:colOff>754811</xdr:colOff>
      <xdr:row>181</xdr:row>
      <xdr:rowOff>62902</xdr:rowOff>
    </xdr:from>
    <xdr:to>
      <xdr:col>21</xdr:col>
      <xdr:colOff>152938</xdr:colOff>
      <xdr:row>185</xdr:row>
      <xdr:rowOff>43851</xdr:rowOff>
    </xdr:to>
    <xdr:sp macro="" textlink="">
      <xdr:nvSpPr>
        <xdr:cNvPr id="463" name="ZoneTexte 462">
          <a:extLst>
            <a:ext uri="{FF2B5EF4-FFF2-40B4-BE49-F238E27FC236}">
              <a16:creationId xmlns:a16="http://schemas.microsoft.com/office/drawing/2014/main" id="{F4CC1EAA-F6C4-4115-A8AB-BA6EB9650929}"/>
            </a:ext>
          </a:extLst>
        </xdr:cNvPr>
        <xdr:cNvSpPr txBox="1"/>
      </xdr:nvSpPr>
      <xdr:spPr>
        <a:xfrm>
          <a:off x="21530094" y="34218114"/>
          <a:ext cx="3217113" cy="735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xdr:from>
      <xdr:col>23</xdr:col>
      <xdr:colOff>754812</xdr:colOff>
      <xdr:row>181</xdr:row>
      <xdr:rowOff>53916</xdr:rowOff>
    </xdr:from>
    <xdr:to>
      <xdr:col>28</xdr:col>
      <xdr:colOff>152939</xdr:colOff>
      <xdr:row>185</xdr:row>
      <xdr:rowOff>34865</xdr:rowOff>
    </xdr:to>
    <xdr:sp macro="" textlink="">
      <xdr:nvSpPr>
        <xdr:cNvPr id="464" name="ZoneTexte 463">
          <a:extLst>
            <a:ext uri="{FF2B5EF4-FFF2-40B4-BE49-F238E27FC236}">
              <a16:creationId xmlns:a16="http://schemas.microsoft.com/office/drawing/2014/main" id="{76EFAA4C-51CE-4FF6-A6CD-A061C3B4C94F}"/>
            </a:ext>
          </a:extLst>
        </xdr:cNvPr>
        <xdr:cNvSpPr txBox="1"/>
      </xdr:nvSpPr>
      <xdr:spPr>
        <a:xfrm>
          <a:off x="26876675" y="34209128"/>
          <a:ext cx="3217113" cy="735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29</xdr:col>
      <xdr:colOff>0</xdr:colOff>
      <xdr:row>166</xdr:row>
      <xdr:rowOff>0</xdr:rowOff>
    </xdr:from>
    <xdr:to>
      <xdr:col>36</xdr:col>
      <xdr:colOff>358182</xdr:colOff>
      <xdr:row>189</xdr:row>
      <xdr:rowOff>145549</xdr:rowOff>
    </xdr:to>
    <xdr:pic>
      <xdr:nvPicPr>
        <xdr:cNvPr id="465" name="Image 464">
          <a:extLst>
            <a:ext uri="{FF2B5EF4-FFF2-40B4-BE49-F238E27FC236}">
              <a16:creationId xmlns:a16="http://schemas.microsoft.com/office/drawing/2014/main" id="{E852D51F-64DC-4C08-BE4B-2E95DC757C9C}"/>
            </a:ext>
          </a:extLst>
        </xdr:cNvPr>
        <xdr:cNvPicPr>
          <a:picLocks noChangeAspect="1"/>
        </xdr:cNvPicPr>
      </xdr:nvPicPr>
      <xdr:blipFill>
        <a:blip xmlns:r="http://schemas.openxmlformats.org/officeDocument/2006/relationships" r:embed="rId282"/>
        <a:stretch>
          <a:fillRect/>
        </a:stretch>
      </xdr:blipFill>
      <xdr:spPr>
        <a:xfrm>
          <a:off x="30704646" y="31324670"/>
          <a:ext cx="5704762" cy="4485714"/>
        </a:xfrm>
        <a:prstGeom prst="rect">
          <a:avLst/>
        </a:prstGeom>
      </xdr:spPr>
    </xdr:pic>
    <xdr:clientData/>
  </xdr:twoCellAnchor>
  <xdr:twoCellAnchor>
    <xdr:from>
      <xdr:col>31</xdr:col>
      <xdr:colOff>224645</xdr:colOff>
      <xdr:row>181</xdr:row>
      <xdr:rowOff>53915</xdr:rowOff>
    </xdr:from>
    <xdr:to>
      <xdr:col>35</xdr:col>
      <xdr:colOff>386570</xdr:colOff>
      <xdr:row>185</xdr:row>
      <xdr:rowOff>34864</xdr:rowOff>
    </xdr:to>
    <xdr:sp macro="" textlink="">
      <xdr:nvSpPr>
        <xdr:cNvPr id="466" name="ZoneTexte 465">
          <a:extLst>
            <a:ext uri="{FF2B5EF4-FFF2-40B4-BE49-F238E27FC236}">
              <a16:creationId xmlns:a16="http://schemas.microsoft.com/office/drawing/2014/main" id="{492F2D3D-64BA-44AD-81DF-7DF4A37BB53A}"/>
            </a:ext>
          </a:extLst>
        </xdr:cNvPr>
        <xdr:cNvSpPr txBox="1"/>
      </xdr:nvSpPr>
      <xdr:spPr>
        <a:xfrm>
          <a:off x="32456886" y="34209127"/>
          <a:ext cx="3217113" cy="735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MYLAN</a:t>
          </a:r>
        </a:p>
      </xdr:txBody>
    </xdr:sp>
    <xdr:clientData/>
  </xdr:twoCellAnchor>
  <xdr:twoCellAnchor editAs="oneCell">
    <xdr:from>
      <xdr:col>36</xdr:col>
      <xdr:colOff>0</xdr:colOff>
      <xdr:row>164</xdr:row>
      <xdr:rowOff>0</xdr:rowOff>
    </xdr:from>
    <xdr:to>
      <xdr:col>43</xdr:col>
      <xdr:colOff>215324</xdr:colOff>
      <xdr:row>188</xdr:row>
      <xdr:rowOff>33037</xdr:rowOff>
    </xdr:to>
    <xdr:pic>
      <xdr:nvPicPr>
        <xdr:cNvPr id="467" name="Image 466">
          <a:extLst>
            <a:ext uri="{FF2B5EF4-FFF2-40B4-BE49-F238E27FC236}">
              <a16:creationId xmlns:a16="http://schemas.microsoft.com/office/drawing/2014/main" id="{487605C0-DB4B-43D5-A0DA-A526457B0C12}"/>
            </a:ext>
          </a:extLst>
        </xdr:cNvPr>
        <xdr:cNvPicPr>
          <a:picLocks noChangeAspect="1"/>
        </xdr:cNvPicPr>
      </xdr:nvPicPr>
      <xdr:blipFill>
        <a:blip xmlns:r="http://schemas.openxmlformats.org/officeDocument/2006/relationships" r:embed="rId283"/>
        <a:stretch>
          <a:fillRect/>
        </a:stretch>
      </xdr:blipFill>
      <xdr:spPr>
        <a:xfrm>
          <a:off x="36051226" y="30947264"/>
          <a:ext cx="5561905" cy="4561905"/>
        </a:xfrm>
        <a:prstGeom prst="rect">
          <a:avLst/>
        </a:prstGeom>
      </xdr:spPr>
    </xdr:pic>
    <xdr:clientData/>
  </xdr:twoCellAnchor>
  <xdr:twoCellAnchor editAs="oneCell">
    <xdr:from>
      <xdr:col>43</xdr:col>
      <xdr:colOff>0</xdr:colOff>
      <xdr:row>163</xdr:row>
      <xdr:rowOff>0</xdr:rowOff>
    </xdr:from>
    <xdr:to>
      <xdr:col>50</xdr:col>
      <xdr:colOff>215325</xdr:colOff>
      <xdr:row>186</xdr:row>
      <xdr:rowOff>174121</xdr:rowOff>
    </xdr:to>
    <xdr:pic>
      <xdr:nvPicPr>
        <xdr:cNvPr id="468" name="Image 467">
          <a:extLst>
            <a:ext uri="{FF2B5EF4-FFF2-40B4-BE49-F238E27FC236}">
              <a16:creationId xmlns:a16="http://schemas.microsoft.com/office/drawing/2014/main" id="{0B3B05F8-5F99-42E7-BF0E-95264C017C13}"/>
            </a:ext>
          </a:extLst>
        </xdr:cNvPr>
        <xdr:cNvPicPr>
          <a:picLocks noChangeAspect="1"/>
        </xdr:cNvPicPr>
      </xdr:nvPicPr>
      <xdr:blipFill>
        <a:blip xmlns:r="http://schemas.openxmlformats.org/officeDocument/2006/relationships" r:embed="rId284"/>
        <a:stretch>
          <a:fillRect/>
        </a:stretch>
      </xdr:blipFill>
      <xdr:spPr>
        <a:xfrm>
          <a:off x="41397807" y="30758561"/>
          <a:ext cx="5561905" cy="4514286"/>
        </a:xfrm>
        <a:prstGeom prst="rect">
          <a:avLst/>
        </a:prstGeom>
      </xdr:spPr>
    </xdr:pic>
    <xdr:clientData/>
  </xdr:twoCellAnchor>
  <xdr:twoCellAnchor editAs="oneCell">
    <xdr:from>
      <xdr:col>49</xdr:col>
      <xdr:colOff>0</xdr:colOff>
      <xdr:row>161</xdr:row>
      <xdr:rowOff>188702</xdr:rowOff>
    </xdr:from>
    <xdr:to>
      <xdr:col>56</xdr:col>
      <xdr:colOff>272468</xdr:colOff>
      <xdr:row>186</xdr:row>
      <xdr:rowOff>61608</xdr:rowOff>
    </xdr:to>
    <xdr:pic>
      <xdr:nvPicPr>
        <xdr:cNvPr id="469" name="Image 468">
          <a:extLst>
            <a:ext uri="{FF2B5EF4-FFF2-40B4-BE49-F238E27FC236}">
              <a16:creationId xmlns:a16="http://schemas.microsoft.com/office/drawing/2014/main" id="{E93051FA-86EE-4A15-8658-86F428880CA8}"/>
            </a:ext>
          </a:extLst>
        </xdr:cNvPr>
        <xdr:cNvPicPr>
          <a:picLocks noChangeAspect="1"/>
        </xdr:cNvPicPr>
      </xdr:nvPicPr>
      <xdr:blipFill>
        <a:blip xmlns:r="http://schemas.openxmlformats.org/officeDocument/2006/relationships" r:embed="rId285"/>
        <a:stretch>
          <a:fillRect/>
        </a:stretch>
      </xdr:blipFill>
      <xdr:spPr>
        <a:xfrm>
          <a:off x="45980590" y="30569858"/>
          <a:ext cx="5619048" cy="4590476"/>
        </a:xfrm>
        <a:prstGeom prst="rect">
          <a:avLst/>
        </a:prstGeom>
      </xdr:spPr>
    </xdr:pic>
    <xdr:clientData/>
  </xdr:twoCellAnchor>
  <xdr:twoCellAnchor editAs="oneCell">
    <xdr:from>
      <xdr:col>55</xdr:col>
      <xdr:colOff>0</xdr:colOff>
      <xdr:row>154</xdr:row>
      <xdr:rowOff>0</xdr:rowOff>
    </xdr:from>
    <xdr:to>
      <xdr:col>62</xdr:col>
      <xdr:colOff>281991</xdr:colOff>
      <xdr:row>179</xdr:row>
      <xdr:rowOff>101477</xdr:rowOff>
    </xdr:to>
    <xdr:pic>
      <xdr:nvPicPr>
        <xdr:cNvPr id="471" name="Image 470">
          <a:extLst>
            <a:ext uri="{FF2B5EF4-FFF2-40B4-BE49-F238E27FC236}">
              <a16:creationId xmlns:a16="http://schemas.microsoft.com/office/drawing/2014/main" id="{C4CD72D5-96A9-4444-B0E3-3E0F469A1086}"/>
            </a:ext>
          </a:extLst>
        </xdr:cNvPr>
        <xdr:cNvPicPr>
          <a:picLocks noChangeAspect="1"/>
        </xdr:cNvPicPr>
      </xdr:nvPicPr>
      <xdr:blipFill>
        <a:blip xmlns:r="http://schemas.openxmlformats.org/officeDocument/2006/relationships" r:embed="rId286"/>
        <a:stretch>
          <a:fillRect/>
        </a:stretch>
      </xdr:blipFill>
      <xdr:spPr>
        <a:xfrm>
          <a:off x="50563373" y="29060236"/>
          <a:ext cx="5628571" cy="4819048"/>
        </a:xfrm>
        <a:prstGeom prst="rect">
          <a:avLst/>
        </a:prstGeom>
      </xdr:spPr>
    </xdr:pic>
    <xdr:clientData/>
  </xdr:twoCellAnchor>
  <xdr:twoCellAnchor editAs="oneCell">
    <xdr:from>
      <xdr:col>8</xdr:col>
      <xdr:colOff>0</xdr:colOff>
      <xdr:row>141</xdr:row>
      <xdr:rowOff>0</xdr:rowOff>
    </xdr:from>
    <xdr:to>
      <xdr:col>15</xdr:col>
      <xdr:colOff>367706</xdr:colOff>
      <xdr:row>167</xdr:row>
      <xdr:rowOff>8012</xdr:rowOff>
    </xdr:to>
    <xdr:pic>
      <xdr:nvPicPr>
        <xdr:cNvPr id="472" name="Image 471">
          <a:extLst>
            <a:ext uri="{FF2B5EF4-FFF2-40B4-BE49-F238E27FC236}">
              <a16:creationId xmlns:a16="http://schemas.microsoft.com/office/drawing/2014/main" id="{17BE9360-2EB2-45D9-B2FC-79682CFDDDF1}"/>
            </a:ext>
          </a:extLst>
        </xdr:cNvPr>
        <xdr:cNvPicPr>
          <a:picLocks noChangeAspect="1"/>
        </xdr:cNvPicPr>
      </xdr:nvPicPr>
      <xdr:blipFill>
        <a:blip xmlns:r="http://schemas.openxmlformats.org/officeDocument/2006/relationships" r:embed="rId287"/>
        <a:stretch>
          <a:fillRect/>
        </a:stretch>
      </xdr:blipFill>
      <xdr:spPr>
        <a:xfrm>
          <a:off x="14664906" y="26607099"/>
          <a:ext cx="5714286" cy="4914286"/>
        </a:xfrm>
        <a:prstGeom prst="rect">
          <a:avLst/>
        </a:prstGeom>
      </xdr:spPr>
    </xdr:pic>
    <xdr:clientData/>
  </xdr:twoCellAnchor>
  <xdr:twoCellAnchor editAs="oneCell">
    <xdr:from>
      <xdr:col>15</xdr:col>
      <xdr:colOff>0</xdr:colOff>
      <xdr:row>140</xdr:row>
      <xdr:rowOff>0</xdr:rowOff>
    </xdr:from>
    <xdr:to>
      <xdr:col>22</xdr:col>
      <xdr:colOff>129610</xdr:colOff>
      <xdr:row>164</xdr:row>
      <xdr:rowOff>90180</xdr:rowOff>
    </xdr:to>
    <xdr:pic>
      <xdr:nvPicPr>
        <xdr:cNvPr id="473" name="Image 472">
          <a:extLst>
            <a:ext uri="{FF2B5EF4-FFF2-40B4-BE49-F238E27FC236}">
              <a16:creationId xmlns:a16="http://schemas.microsoft.com/office/drawing/2014/main" id="{A65A2B8E-7CFE-4608-AA33-43510B31425B}"/>
            </a:ext>
          </a:extLst>
        </xdr:cNvPr>
        <xdr:cNvPicPr>
          <a:picLocks noChangeAspect="1"/>
        </xdr:cNvPicPr>
      </xdr:nvPicPr>
      <xdr:blipFill>
        <a:blip xmlns:r="http://schemas.openxmlformats.org/officeDocument/2006/relationships" r:embed="rId288"/>
        <a:stretch>
          <a:fillRect/>
        </a:stretch>
      </xdr:blipFill>
      <xdr:spPr>
        <a:xfrm>
          <a:off x="20011486" y="26418396"/>
          <a:ext cx="5476190" cy="4619048"/>
        </a:xfrm>
        <a:prstGeom prst="rect">
          <a:avLst/>
        </a:prstGeom>
      </xdr:spPr>
    </xdr:pic>
    <xdr:clientData/>
  </xdr:twoCellAnchor>
  <xdr:twoCellAnchor editAs="oneCell">
    <xdr:from>
      <xdr:col>22</xdr:col>
      <xdr:colOff>0</xdr:colOff>
      <xdr:row>131</xdr:row>
      <xdr:rowOff>0</xdr:rowOff>
    </xdr:from>
    <xdr:to>
      <xdr:col>29</xdr:col>
      <xdr:colOff>310563</xdr:colOff>
      <xdr:row>156</xdr:row>
      <xdr:rowOff>6238</xdr:rowOff>
    </xdr:to>
    <xdr:pic>
      <xdr:nvPicPr>
        <xdr:cNvPr id="474" name="Image 473">
          <a:extLst>
            <a:ext uri="{FF2B5EF4-FFF2-40B4-BE49-F238E27FC236}">
              <a16:creationId xmlns:a16="http://schemas.microsoft.com/office/drawing/2014/main" id="{8C540FF5-1390-490F-AF80-BB92043294BF}"/>
            </a:ext>
          </a:extLst>
        </xdr:cNvPr>
        <xdr:cNvPicPr>
          <a:picLocks noChangeAspect="1"/>
        </xdr:cNvPicPr>
      </xdr:nvPicPr>
      <xdr:blipFill>
        <a:blip xmlns:r="http://schemas.openxmlformats.org/officeDocument/2006/relationships" r:embed="rId289"/>
        <a:stretch>
          <a:fillRect/>
        </a:stretch>
      </xdr:blipFill>
      <xdr:spPr>
        <a:xfrm>
          <a:off x="25358066" y="24720071"/>
          <a:ext cx="5657143" cy="4723809"/>
        </a:xfrm>
        <a:prstGeom prst="rect">
          <a:avLst/>
        </a:prstGeom>
      </xdr:spPr>
    </xdr:pic>
    <xdr:clientData/>
  </xdr:twoCellAnchor>
  <xdr:twoCellAnchor editAs="oneCell">
    <xdr:from>
      <xdr:col>29</xdr:col>
      <xdr:colOff>0</xdr:colOff>
      <xdr:row>128</xdr:row>
      <xdr:rowOff>0</xdr:rowOff>
    </xdr:from>
    <xdr:to>
      <xdr:col>36</xdr:col>
      <xdr:colOff>396277</xdr:colOff>
      <xdr:row>152</xdr:row>
      <xdr:rowOff>80656</xdr:rowOff>
    </xdr:to>
    <xdr:pic>
      <xdr:nvPicPr>
        <xdr:cNvPr id="475" name="Image 474">
          <a:extLst>
            <a:ext uri="{FF2B5EF4-FFF2-40B4-BE49-F238E27FC236}">
              <a16:creationId xmlns:a16="http://schemas.microsoft.com/office/drawing/2014/main" id="{06846BF6-CEFD-4F7F-AB57-7E15C2DADD90}"/>
            </a:ext>
          </a:extLst>
        </xdr:cNvPr>
        <xdr:cNvPicPr>
          <a:picLocks noChangeAspect="1"/>
        </xdr:cNvPicPr>
      </xdr:nvPicPr>
      <xdr:blipFill>
        <a:blip xmlns:r="http://schemas.openxmlformats.org/officeDocument/2006/relationships" r:embed="rId290"/>
        <a:stretch>
          <a:fillRect/>
        </a:stretch>
      </xdr:blipFill>
      <xdr:spPr>
        <a:xfrm>
          <a:off x="30704646" y="24153962"/>
          <a:ext cx="5742857" cy="4609524"/>
        </a:xfrm>
        <a:prstGeom prst="rect">
          <a:avLst/>
        </a:prstGeom>
      </xdr:spPr>
    </xdr:pic>
    <xdr:clientData/>
  </xdr:twoCellAnchor>
  <xdr:twoCellAnchor editAs="oneCell">
    <xdr:from>
      <xdr:col>36</xdr:col>
      <xdr:colOff>0</xdr:colOff>
      <xdr:row>120</xdr:row>
      <xdr:rowOff>0</xdr:rowOff>
    </xdr:from>
    <xdr:to>
      <xdr:col>43</xdr:col>
      <xdr:colOff>234371</xdr:colOff>
      <xdr:row>144</xdr:row>
      <xdr:rowOff>90180</xdr:rowOff>
    </xdr:to>
    <xdr:pic>
      <xdr:nvPicPr>
        <xdr:cNvPr id="476" name="Image 475">
          <a:extLst>
            <a:ext uri="{FF2B5EF4-FFF2-40B4-BE49-F238E27FC236}">
              <a16:creationId xmlns:a16="http://schemas.microsoft.com/office/drawing/2014/main" id="{F252C13D-C509-45BD-A4DC-9544CCD9C0B2}"/>
            </a:ext>
          </a:extLst>
        </xdr:cNvPr>
        <xdr:cNvPicPr>
          <a:picLocks noChangeAspect="1"/>
        </xdr:cNvPicPr>
      </xdr:nvPicPr>
      <xdr:blipFill>
        <a:blip xmlns:r="http://schemas.openxmlformats.org/officeDocument/2006/relationships" r:embed="rId291"/>
        <a:stretch>
          <a:fillRect/>
        </a:stretch>
      </xdr:blipFill>
      <xdr:spPr>
        <a:xfrm>
          <a:off x="36051226" y="22644340"/>
          <a:ext cx="5580952" cy="4619048"/>
        </a:xfrm>
        <a:prstGeom prst="rect">
          <a:avLst/>
        </a:prstGeom>
      </xdr:spPr>
    </xdr:pic>
    <xdr:clientData/>
  </xdr:twoCellAnchor>
  <xdr:twoCellAnchor editAs="oneCell">
    <xdr:from>
      <xdr:col>43</xdr:col>
      <xdr:colOff>0</xdr:colOff>
      <xdr:row>119</xdr:row>
      <xdr:rowOff>0</xdr:rowOff>
    </xdr:from>
    <xdr:to>
      <xdr:col>50</xdr:col>
      <xdr:colOff>301039</xdr:colOff>
      <xdr:row>144</xdr:row>
      <xdr:rowOff>6238</xdr:rowOff>
    </xdr:to>
    <xdr:pic>
      <xdr:nvPicPr>
        <xdr:cNvPr id="477" name="Image 476">
          <a:extLst>
            <a:ext uri="{FF2B5EF4-FFF2-40B4-BE49-F238E27FC236}">
              <a16:creationId xmlns:a16="http://schemas.microsoft.com/office/drawing/2014/main" id="{C97AD230-9A8E-418A-AF37-F373968AD12E}"/>
            </a:ext>
          </a:extLst>
        </xdr:cNvPr>
        <xdr:cNvPicPr>
          <a:picLocks noChangeAspect="1"/>
        </xdr:cNvPicPr>
      </xdr:nvPicPr>
      <xdr:blipFill>
        <a:blip xmlns:r="http://schemas.openxmlformats.org/officeDocument/2006/relationships" r:embed="rId292"/>
        <a:stretch>
          <a:fillRect/>
        </a:stretch>
      </xdr:blipFill>
      <xdr:spPr>
        <a:xfrm>
          <a:off x="41397807" y="22455637"/>
          <a:ext cx="5647619" cy="4723809"/>
        </a:xfrm>
        <a:prstGeom prst="rect">
          <a:avLst/>
        </a:prstGeom>
      </xdr:spPr>
    </xdr:pic>
    <xdr:clientData/>
  </xdr:twoCellAnchor>
  <xdr:twoCellAnchor editAs="oneCell">
    <xdr:from>
      <xdr:col>50</xdr:col>
      <xdr:colOff>0</xdr:colOff>
      <xdr:row>118</xdr:row>
      <xdr:rowOff>0</xdr:rowOff>
    </xdr:from>
    <xdr:to>
      <xdr:col>58</xdr:col>
      <xdr:colOff>99147</xdr:colOff>
      <xdr:row>142</xdr:row>
      <xdr:rowOff>137799</xdr:rowOff>
    </xdr:to>
    <xdr:pic>
      <xdr:nvPicPr>
        <xdr:cNvPr id="478" name="Image 477">
          <a:extLst>
            <a:ext uri="{FF2B5EF4-FFF2-40B4-BE49-F238E27FC236}">
              <a16:creationId xmlns:a16="http://schemas.microsoft.com/office/drawing/2014/main" id="{36BE0BC7-CAB5-4B5B-84FF-4B23D1257896}"/>
            </a:ext>
          </a:extLst>
        </xdr:cNvPr>
        <xdr:cNvPicPr>
          <a:picLocks noChangeAspect="1"/>
        </xdr:cNvPicPr>
      </xdr:nvPicPr>
      <xdr:blipFill>
        <a:blip xmlns:r="http://schemas.openxmlformats.org/officeDocument/2006/relationships" r:embed="rId293"/>
        <a:stretch>
          <a:fillRect/>
        </a:stretch>
      </xdr:blipFill>
      <xdr:spPr>
        <a:xfrm>
          <a:off x="46744387" y="22266934"/>
          <a:ext cx="6209524" cy="4666667"/>
        </a:xfrm>
        <a:prstGeom prst="rect">
          <a:avLst/>
        </a:prstGeom>
      </xdr:spPr>
    </xdr:pic>
    <xdr:clientData/>
  </xdr:twoCellAnchor>
  <xdr:twoCellAnchor editAs="oneCell">
    <xdr:from>
      <xdr:col>8</xdr:col>
      <xdr:colOff>0</xdr:colOff>
      <xdr:row>116</xdr:row>
      <xdr:rowOff>0</xdr:rowOff>
    </xdr:from>
    <xdr:to>
      <xdr:col>15</xdr:col>
      <xdr:colOff>339134</xdr:colOff>
      <xdr:row>140</xdr:row>
      <xdr:rowOff>80656</xdr:rowOff>
    </xdr:to>
    <xdr:pic>
      <xdr:nvPicPr>
        <xdr:cNvPr id="480" name="Image 479">
          <a:extLst>
            <a:ext uri="{FF2B5EF4-FFF2-40B4-BE49-F238E27FC236}">
              <a16:creationId xmlns:a16="http://schemas.microsoft.com/office/drawing/2014/main" id="{96B856EE-A557-4E4D-B016-769D6A40D39D}"/>
            </a:ext>
          </a:extLst>
        </xdr:cNvPr>
        <xdr:cNvPicPr>
          <a:picLocks noChangeAspect="1"/>
        </xdr:cNvPicPr>
      </xdr:nvPicPr>
      <xdr:blipFill>
        <a:blip xmlns:r="http://schemas.openxmlformats.org/officeDocument/2006/relationships" r:embed="rId294"/>
        <a:stretch>
          <a:fillRect/>
        </a:stretch>
      </xdr:blipFill>
      <xdr:spPr>
        <a:xfrm>
          <a:off x="14664906" y="21889528"/>
          <a:ext cx="5685714" cy="4609524"/>
        </a:xfrm>
        <a:prstGeom prst="rect">
          <a:avLst/>
        </a:prstGeom>
      </xdr:spPr>
    </xdr:pic>
    <xdr:clientData/>
  </xdr:twoCellAnchor>
  <xdr:twoCellAnchor editAs="oneCell">
    <xdr:from>
      <xdr:col>15</xdr:col>
      <xdr:colOff>0</xdr:colOff>
      <xdr:row>115</xdr:row>
      <xdr:rowOff>0</xdr:rowOff>
    </xdr:from>
    <xdr:to>
      <xdr:col>22</xdr:col>
      <xdr:colOff>291515</xdr:colOff>
      <xdr:row>139</xdr:row>
      <xdr:rowOff>23513</xdr:rowOff>
    </xdr:to>
    <xdr:pic>
      <xdr:nvPicPr>
        <xdr:cNvPr id="481" name="Image 480">
          <a:extLst>
            <a:ext uri="{FF2B5EF4-FFF2-40B4-BE49-F238E27FC236}">
              <a16:creationId xmlns:a16="http://schemas.microsoft.com/office/drawing/2014/main" id="{E465A9D6-7685-4B2A-8B23-A937078E4F9D}"/>
            </a:ext>
          </a:extLst>
        </xdr:cNvPr>
        <xdr:cNvPicPr>
          <a:picLocks noChangeAspect="1"/>
        </xdr:cNvPicPr>
      </xdr:nvPicPr>
      <xdr:blipFill>
        <a:blip xmlns:r="http://schemas.openxmlformats.org/officeDocument/2006/relationships" r:embed="rId295"/>
        <a:stretch>
          <a:fillRect/>
        </a:stretch>
      </xdr:blipFill>
      <xdr:spPr>
        <a:xfrm>
          <a:off x="20011486" y="21700825"/>
          <a:ext cx="5638095" cy="4552381"/>
        </a:xfrm>
        <a:prstGeom prst="rect">
          <a:avLst/>
        </a:prstGeom>
      </xdr:spPr>
    </xdr:pic>
    <xdr:clientData/>
  </xdr:twoCellAnchor>
  <xdr:twoCellAnchor editAs="oneCell">
    <xdr:from>
      <xdr:col>21</xdr:col>
      <xdr:colOff>485236</xdr:colOff>
      <xdr:row>106</xdr:row>
      <xdr:rowOff>188702</xdr:rowOff>
    </xdr:from>
    <xdr:to>
      <xdr:col>28</xdr:col>
      <xdr:colOff>757704</xdr:colOff>
      <xdr:row>131</xdr:row>
      <xdr:rowOff>42560</xdr:rowOff>
    </xdr:to>
    <xdr:pic>
      <xdr:nvPicPr>
        <xdr:cNvPr id="482" name="Image 481">
          <a:extLst>
            <a:ext uri="{FF2B5EF4-FFF2-40B4-BE49-F238E27FC236}">
              <a16:creationId xmlns:a16="http://schemas.microsoft.com/office/drawing/2014/main" id="{42B793E0-8C9A-4870-A262-E5C87888F7A1}"/>
            </a:ext>
          </a:extLst>
        </xdr:cNvPr>
        <xdr:cNvPicPr>
          <a:picLocks noChangeAspect="1"/>
        </xdr:cNvPicPr>
      </xdr:nvPicPr>
      <xdr:blipFill>
        <a:blip xmlns:r="http://schemas.openxmlformats.org/officeDocument/2006/relationships" r:embed="rId296"/>
        <a:stretch>
          <a:fillRect/>
        </a:stretch>
      </xdr:blipFill>
      <xdr:spPr>
        <a:xfrm>
          <a:off x="25079505" y="20191202"/>
          <a:ext cx="5619048" cy="4571429"/>
        </a:xfrm>
        <a:prstGeom prst="rect">
          <a:avLst/>
        </a:prstGeom>
      </xdr:spPr>
    </xdr:pic>
    <xdr:clientData/>
  </xdr:twoCellAnchor>
  <xdr:twoCellAnchor editAs="oneCell">
    <xdr:from>
      <xdr:col>29</xdr:col>
      <xdr:colOff>0</xdr:colOff>
      <xdr:row>105</xdr:row>
      <xdr:rowOff>0</xdr:rowOff>
    </xdr:from>
    <xdr:to>
      <xdr:col>36</xdr:col>
      <xdr:colOff>186753</xdr:colOff>
      <xdr:row>129</xdr:row>
      <xdr:rowOff>128275</xdr:rowOff>
    </xdr:to>
    <xdr:pic>
      <xdr:nvPicPr>
        <xdr:cNvPr id="483" name="Image 482">
          <a:extLst>
            <a:ext uri="{FF2B5EF4-FFF2-40B4-BE49-F238E27FC236}">
              <a16:creationId xmlns:a16="http://schemas.microsoft.com/office/drawing/2014/main" id="{3943DA45-83FD-431C-B7D4-9FABF2FA1D35}"/>
            </a:ext>
          </a:extLst>
        </xdr:cNvPr>
        <xdr:cNvPicPr>
          <a:picLocks noChangeAspect="1"/>
        </xdr:cNvPicPr>
      </xdr:nvPicPr>
      <xdr:blipFill>
        <a:blip xmlns:r="http://schemas.openxmlformats.org/officeDocument/2006/relationships" r:embed="rId297"/>
        <a:stretch>
          <a:fillRect/>
        </a:stretch>
      </xdr:blipFill>
      <xdr:spPr>
        <a:xfrm>
          <a:off x="30704646" y="19813797"/>
          <a:ext cx="5533333" cy="4657143"/>
        </a:xfrm>
        <a:prstGeom prst="rect">
          <a:avLst/>
        </a:prstGeom>
      </xdr:spPr>
    </xdr:pic>
    <xdr:clientData/>
  </xdr:twoCellAnchor>
  <xdr:twoCellAnchor editAs="oneCell">
    <xdr:from>
      <xdr:col>35</xdr:col>
      <xdr:colOff>8986</xdr:colOff>
      <xdr:row>95</xdr:row>
      <xdr:rowOff>44930</xdr:rowOff>
    </xdr:from>
    <xdr:to>
      <xdr:col>42</xdr:col>
      <xdr:colOff>338596</xdr:colOff>
      <xdr:row>119</xdr:row>
      <xdr:rowOff>144633</xdr:rowOff>
    </xdr:to>
    <xdr:pic>
      <xdr:nvPicPr>
        <xdr:cNvPr id="484" name="Image 483">
          <a:extLst>
            <a:ext uri="{FF2B5EF4-FFF2-40B4-BE49-F238E27FC236}">
              <a16:creationId xmlns:a16="http://schemas.microsoft.com/office/drawing/2014/main" id="{F4AE5FA8-0BD2-492C-846C-9F7D34DB8BE9}"/>
            </a:ext>
          </a:extLst>
        </xdr:cNvPr>
        <xdr:cNvPicPr>
          <a:picLocks noChangeAspect="1"/>
        </xdr:cNvPicPr>
      </xdr:nvPicPr>
      <xdr:blipFill>
        <a:blip xmlns:r="http://schemas.openxmlformats.org/officeDocument/2006/relationships" r:embed="rId298"/>
        <a:stretch>
          <a:fillRect/>
        </a:stretch>
      </xdr:blipFill>
      <xdr:spPr>
        <a:xfrm>
          <a:off x="35296415" y="17971699"/>
          <a:ext cx="5676190" cy="4628571"/>
        </a:xfrm>
        <a:prstGeom prst="rect">
          <a:avLst/>
        </a:prstGeom>
      </xdr:spPr>
    </xdr:pic>
    <xdr:clientData/>
  </xdr:twoCellAnchor>
  <xdr:twoCellAnchor editAs="oneCell">
    <xdr:from>
      <xdr:col>42</xdr:col>
      <xdr:colOff>44929</xdr:colOff>
      <xdr:row>93</xdr:row>
      <xdr:rowOff>8986</xdr:rowOff>
    </xdr:from>
    <xdr:to>
      <xdr:col>49</xdr:col>
      <xdr:colOff>479300</xdr:colOff>
      <xdr:row>118</xdr:row>
      <xdr:rowOff>62844</xdr:rowOff>
    </xdr:to>
    <xdr:pic>
      <xdr:nvPicPr>
        <xdr:cNvPr id="485" name="Image 484">
          <a:extLst>
            <a:ext uri="{FF2B5EF4-FFF2-40B4-BE49-F238E27FC236}">
              <a16:creationId xmlns:a16="http://schemas.microsoft.com/office/drawing/2014/main" id="{F0EEA6FB-0CB0-4A11-8358-E0F194C48160}"/>
            </a:ext>
          </a:extLst>
        </xdr:cNvPr>
        <xdr:cNvPicPr>
          <a:picLocks noChangeAspect="1"/>
        </xdr:cNvPicPr>
      </xdr:nvPicPr>
      <xdr:blipFill>
        <a:blip xmlns:r="http://schemas.openxmlformats.org/officeDocument/2006/relationships" r:embed="rId299"/>
        <a:stretch>
          <a:fillRect/>
        </a:stretch>
      </xdr:blipFill>
      <xdr:spPr>
        <a:xfrm>
          <a:off x="40678938" y="17558349"/>
          <a:ext cx="5780952" cy="4771429"/>
        </a:xfrm>
        <a:prstGeom prst="rect">
          <a:avLst/>
        </a:prstGeom>
      </xdr:spPr>
    </xdr:pic>
    <xdr:clientData/>
  </xdr:twoCellAnchor>
  <xdr:twoCellAnchor editAs="oneCell">
    <xdr:from>
      <xdr:col>8</xdr:col>
      <xdr:colOff>0</xdr:colOff>
      <xdr:row>91</xdr:row>
      <xdr:rowOff>0</xdr:rowOff>
    </xdr:from>
    <xdr:to>
      <xdr:col>15</xdr:col>
      <xdr:colOff>196277</xdr:colOff>
      <xdr:row>115</xdr:row>
      <xdr:rowOff>80657</xdr:rowOff>
    </xdr:to>
    <xdr:pic>
      <xdr:nvPicPr>
        <xdr:cNvPr id="486" name="Image 485">
          <a:extLst>
            <a:ext uri="{FF2B5EF4-FFF2-40B4-BE49-F238E27FC236}">
              <a16:creationId xmlns:a16="http://schemas.microsoft.com/office/drawing/2014/main" id="{9BFBB48F-B24A-4516-A3B6-EFF4235018D0}"/>
            </a:ext>
          </a:extLst>
        </xdr:cNvPr>
        <xdr:cNvPicPr>
          <a:picLocks noChangeAspect="1"/>
        </xdr:cNvPicPr>
      </xdr:nvPicPr>
      <xdr:blipFill>
        <a:blip xmlns:r="http://schemas.openxmlformats.org/officeDocument/2006/relationships" r:embed="rId300"/>
        <a:stretch>
          <a:fillRect/>
        </a:stretch>
      </xdr:blipFill>
      <xdr:spPr>
        <a:xfrm>
          <a:off x="14664906" y="17171958"/>
          <a:ext cx="5542857" cy="4609524"/>
        </a:xfrm>
        <a:prstGeom prst="rect">
          <a:avLst/>
        </a:prstGeom>
      </xdr:spPr>
    </xdr:pic>
    <xdr:clientData/>
  </xdr:twoCellAnchor>
  <xdr:twoCellAnchor editAs="oneCell">
    <xdr:from>
      <xdr:col>50</xdr:col>
      <xdr:colOff>0</xdr:colOff>
      <xdr:row>80</xdr:row>
      <xdr:rowOff>0</xdr:rowOff>
    </xdr:from>
    <xdr:to>
      <xdr:col>57</xdr:col>
      <xdr:colOff>396277</xdr:colOff>
      <xdr:row>104</xdr:row>
      <xdr:rowOff>52084</xdr:rowOff>
    </xdr:to>
    <xdr:pic>
      <xdr:nvPicPr>
        <xdr:cNvPr id="487" name="Image 486">
          <a:extLst>
            <a:ext uri="{FF2B5EF4-FFF2-40B4-BE49-F238E27FC236}">
              <a16:creationId xmlns:a16="http://schemas.microsoft.com/office/drawing/2014/main" id="{0D918BDD-8357-444B-8077-A85F6819A412}"/>
            </a:ext>
          </a:extLst>
        </xdr:cNvPr>
        <xdr:cNvPicPr>
          <a:picLocks noChangeAspect="1"/>
        </xdr:cNvPicPr>
      </xdr:nvPicPr>
      <xdr:blipFill>
        <a:blip xmlns:r="http://schemas.openxmlformats.org/officeDocument/2006/relationships" r:embed="rId301"/>
        <a:stretch>
          <a:fillRect/>
        </a:stretch>
      </xdr:blipFill>
      <xdr:spPr>
        <a:xfrm>
          <a:off x="46744387" y="15096226"/>
          <a:ext cx="5742857" cy="4580952"/>
        </a:xfrm>
        <a:prstGeom prst="rect">
          <a:avLst/>
        </a:prstGeom>
      </xdr:spPr>
    </xdr:pic>
    <xdr:clientData/>
  </xdr:twoCellAnchor>
  <xdr:twoCellAnchor editAs="oneCell">
    <xdr:from>
      <xdr:col>15</xdr:col>
      <xdr:colOff>368420</xdr:colOff>
      <xdr:row>46</xdr:row>
      <xdr:rowOff>107831</xdr:rowOff>
    </xdr:from>
    <xdr:to>
      <xdr:col>22</xdr:col>
      <xdr:colOff>659935</xdr:colOff>
      <xdr:row>71</xdr:row>
      <xdr:rowOff>152165</xdr:rowOff>
    </xdr:to>
    <xdr:pic>
      <xdr:nvPicPr>
        <xdr:cNvPr id="488" name="Image 487">
          <a:extLst>
            <a:ext uri="{FF2B5EF4-FFF2-40B4-BE49-F238E27FC236}">
              <a16:creationId xmlns:a16="http://schemas.microsoft.com/office/drawing/2014/main" id="{E1E04261-FA9B-4BFD-A853-21D3A8703083}"/>
            </a:ext>
          </a:extLst>
        </xdr:cNvPr>
        <xdr:cNvPicPr>
          <a:picLocks noChangeAspect="1"/>
        </xdr:cNvPicPr>
      </xdr:nvPicPr>
      <xdr:blipFill>
        <a:blip xmlns:r="http://schemas.openxmlformats.org/officeDocument/2006/relationships" r:embed="rId302"/>
        <a:stretch>
          <a:fillRect/>
        </a:stretch>
      </xdr:blipFill>
      <xdr:spPr>
        <a:xfrm>
          <a:off x="20379906" y="8788161"/>
          <a:ext cx="5638095" cy="4761905"/>
        </a:xfrm>
        <a:prstGeom prst="rect">
          <a:avLst/>
        </a:prstGeom>
      </xdr:spPr>
    </xdr:pic>
    <xdr:clientData/>
  </xdr:twoCellAnchor>
  <xdr:twoCellAnchor editAs="oneCell">
    <xdr:from>
      <xdr:col>22</xdr:col>
      <xdr:colOff>440307</xdr:colOff>
      <xdr:row>45</xdr:row>
      <xdr:rowOff>80873</xdr:rowOff>
    </xdr:from>
    <xdr:to>
      <xdr:col>30</xdr:col>
      <xdr:colOff>44216</xdr:colOff>
      <xdr:row>70</xdr:row>
      <xdr:rowOff>39492</xdr:rowOff>
    </xdr:to>
    <xdr:pic>
      <xdr:nvPicPr>
        <xdr:cNvPr id="489" name="Image 488">
          <a:extLst>
            <a:ext uri="{FF2B5EF4-FFF2-40B4-BE49-F238E27FC236}">
              <a16:creationId xmlns:a16="http://schemas.microsoft.com/office/drawing/2014/main" id="{00B1BEFB-C56D-4292-9FEB-AD2376119177}"/>
            </a:ext>
          </a:extLst>
        </xdr:cNvPr>
        <xdr:cNvPicPr>
          <a:picLocks noChangeAspect="1"/>
        </xdr:cNvPicPr>
      </xdr:nvPicPr>
      <xdr:blipFill>
        <a:blip xmlns:r="http://schemas.openxmlformats.org/officeDocument/2006/relationships" r:embed="rId303"/>
        <a:stretch>
          <a:fillRect/>
        </a:stretch>
      </xdr:blipFill>
      <xdr:spPr>
        <a:xfrm>
          <a:off x="25798373" y="8572500"/>
          <a:ext cx="5714286" cy="4676190"/>
        </a:xfrm>
        <a:prstGeom prst="rect">
          <a:avLst/>
        </a:prstGeom>
      </xdr:spPr>
    </xdr:pic>
    <xdr:clientData/>
  </xdr:twoCellAnchor>
  <xdr:twoCellAnchor editAs="oneCell">
    <xdr:from>
      <xdr:col>8</xdr:col>
      <xdr:colOff>17972</xdr:colOff>
      <xdr:row>49</xdr:row>
      <xdr:rowOff>17970</xdr:rowOff>
    </xdr:from>
    <xdr:to>
      <xdr:col>15</xdr:col>
      <xdr:colOff>290440</xdr:colOff>
      <xdr:row>74</xdr:row>
      <xdr:rowOff>71829</xdr:rowOff>
    </xdr:to>
    <xdr:pic>
      <xdr:nvPicPr>
        <xdr:cNvPr id="490" name="Image 489">
          <a:extLst>
            <a:ext uri="{FF2B5EF4-FFF2-40B4-BE49-F238E27FC236}">
              <a16:creationId xmlns:a16="http://schemas.microsoft.com/office/drawing/2014/main" id="{4E11AE8F-181B-4F9A-B7D0-2B516E4B3351}"/>
            </a:ext>
          </a:extLst>
        </xdr:cNvPr>
        <xdr:cNvPicPr>
          <a:picLocks noChangeAspect="1"/>
        </xdr:cNvPicPr>
      </xdr:nvPicPr>
      <xdr:blipFill>
        <a:blip xmlns:r="http://schemas.openxmlformats.org/officeDocument/2006/relationships" r:embed="rId304"/>
        <a:stretch>
          <a:fillRect/>
        </a:stretch>
      </xdr:blipFill>
      <xdr:spPr>
        <a:xfrm>
          <a:off x="14682878" y="9264409"/>
          <a:ext cx="5619048" cy="4771429"/>
        </a:xfrm>
        <a:prstGeom prst="rect">
          <a:avLst/>
        </a:prstGeom>
      </xdr:spPr>
    </xdr:pic>
    <xdr:clientData/>
  </xdr:twoCellAnchor>
  <xdr:twoCellAnchor editAs="oneCell">
    <xdr:from>
      <xdr:col>28</xdr:col>
      <xdr:colOff>134787</xdr:colOff>
      <xdr:row>48</xdr:row>
      <xdr:rowOff>80873</xdr:rowOff>
    </xdr:from>
    <xdr:to>
      <xdr:col>35</xdr:col>
      <xdr:colOff>426302</xdr:colOff>
      <xdr:row>72</xdr:row>
      <xdr:rowOff>142481</xdr:rowOff>
    </xdr:to>
    <xdr:pic>
      <xdr:nvPicPr>
        <xdr:cNvPr id="491" name="Image 490">
          <a:extLst>
            <a:ext uri="{FF2B5EF4-FFF2-40B4-BE49-F238E27FC236}">
              <a16:creationId xmlns:a16="http://schemas.microsoft.com/office/drawing/2014/main" id="{9EDBAC5B-94EC-4867-8C6B-05B1C389977F}"/>
            </a:ext>
          </a:extLst>
        </xdr:cNvPr>
        <xdr:cNvPicPr>
          <a:picLocks noChangeAspect="1"/>
        </xdr:cNvPicPr>
      </xdr:nvPicPr>
      <xdr:blipFill>
        <a:blip xmlns:r="http://schemas.openxmlformats.org/officeDocument/2006/relationships" r:embed="rId305"/>
        <a:stretch>
          <a:fillRect/>
        </a:stretch>
      </xdr:blipFill>
      <xdr:spPr>
        <a:xfrm>
          <a:off x="30075636" y="9138609"/>
          <a:ext cx="5638095" cy="4590476"/>
        </a:xfrm>
        <a:prstGeom prst="rect">
          <a:avLst/>
        </a:prstGeom>
      </xdr:spPr>
    </xdr:pic>
    <xdr:clientData/>
  </xdr:twoCellAnchor>
  <xdr:twoCellAnchor editAs="oneCell">
    <xdr:from>
      <xdr:col>35</xdr:col>
      <xdr:colOff>0</xdr:colOff>
      <xdr:row>45</xdr:row>
      <xdr:rowOff>0</xdr:rowOff>
    </xdr:from>
    <xdr:to>
      <xdr:col>43</xdr:col>
      <xdr:colOff>3908</xdr:colOff>
      <xdr:row>71</xdr:row>
      <xdr:rowOff>55631</xdr:rowOff>
    </xdr:to>
    <xdr:pic>
      <xdr:nvPicPr>
        <xdr:cNvPr id="492" name="Image 491">
          <a:extLst>
            <a:ext uri="{FF2B5EF4-FFF2-40B4-BE49-F238E27FC236}">
              <a16:creationId xmlns:a16="http://schemas.microsoft.com/office/drawing/2014/main" id="{D17147C9-3B30-431E-AF2F-3CA85E2F0D39}"/>
            </a:ext>
          </a:extLst>
        </xdr:cNvPr>
        <xdr:cNvPicPr>
          <a:picLocks noChangeAspect="1"/>
        </xdr:cNvPicPr>
      </xdr:nvPicPr>
      <xdr:blipFill>
        <a:blip xmlns:r="http://schemas.openxmlformats.org/officeDocument/2006/relationships" r:embed="rId306"/>
        <a:stretch>
          <a:fillRect/>
        </a:stretch>
      </xdr:blipFill>
      <xdr:spPr>
        <a:xfrm>
          <a:off x="35287429" y="8491627"/>
          <a:ext cx="6114286" cy="4961905"/>
        </a:xfrm>
        <a:prstGeom prst="rect">
          <a:avLst/>
        </a:prstGeom>
      </xdr:spPr>
    </xdr:pic>
    <xdr:clientData/>
  </xdr:twoCellAnchor>
  <xdr:twoCellAnchor editAs="oneCell">
    <xdr:from>
      <xdr:col>43</xdr:col>
      <xdr:colOff>0</xdr:colOff>
      <xdr:row>32</xdr:row>
      <xdr:rowOff>0</xdr:rowOff>
    </xdr:from>
    <xdr:to>
      <xdr:col>50</xdr:col>
      <xdr:colOff>167706</xdr:colOff>
      <xdr:row>57</xdr:row>
      <xdr:rowOff>111001</xdr:rowOff>
    </xdr:to>
    <xdr:pic>
      <xdr:nvPicPr>
        <xdr:cNvPr id="493" name="Image 492">
          <a:extLst>
            <a:ext uri="{FF2B5EF4-FFF2-40B4-BE49-F238E27FC236}">
              <a16:creationId xmlns:a16="http://schemas.microsoft.com/office/drawing/2014/main" id="{1F517719-7C18-48DF-8DF8-01B07076BF90}"/>
            </a:ext>
          </a:extLst>
        </xdr:cNvPr>
        <xdr:cNvPicPr>
          <a:picLocks noChangeAspect="1"/>
        </xdr:cNvPicPr>
      </xdr:nvPicPr>
      <xdr:blipFill>
        <a:blip xmlns:r="http://schemas.openxmlformats.org/officeDocument/2006/relationships" r:embed="rId307"/>
        <a:stretch>
          <a:fillRect/>
        </a:stretch>
      </xdr:blipFill>
      <xdr:spPr>
        <a:xfrm>
          <a:off x="41397807" y="6038491"/>
          <a:ext cx="5514286" cy="4828571"/>
        </a:xfrm>
        <a:prstGeom prst="rect">
          <a:avLst/>
        </a:prstGeom>
      </xdr:spPr>
    </xdr:pic>
    <xdr:clientData/>
  </xdr:twoCellAnchor>
  <xdr:twoCellAnchor editAs="oneCell">
    <xdr:from>
      <xdr:col>49</xdr:col>
      <xdr:colOff>0</xdr:colOff>
      <xdr:row>31</xdr:row>
      <xdr:rowOff>0</xdr:rowOff>
    </xdr:from>
    <xdr:to>
      <xdr:col>56</xdr:col>
      <xdr:colOff>348658</xdr:colOff>
      <xdr:row>55</xdr:row>
      <xdr:rowOff>156846</xdr:rowOff>
    </xdr:to>
    <xdr:pic>
      <xdr:nvPicPr>
        <xdr:cNvPr id="494" name="Image 493">
          <a:extLst>
            <a:ext uri="{FF2B5EF4-FFF2-40B4-BE49-F238E27FC236}">
              <a16:creationId xmlns:a16="http://schemas.microsoft.com/office/drawing/2014/main" id="{DB347FB5-D672-4D98-BA75-D899593DA2A7}"/>
            </a:ext>
          </a:extLst>
        </xdr:cNvPr>
        <xdr:cNvPicPr>
          <a:picLocks noChangeAspect="1"/>
        </xdr:cNvPicPr>
      </xdr:nvPicPr>
      <xdr:blipFill>
        <a:blip xmlns:r="http://schemas.openxmlformats.org/officeDocument/2006/relationships" r:embed="rId308"/>
        <a:stretch>
          <a:fillRect/>
        </a:stretch>
      </xdr:blipFill>
      <xdr:spPr>
        <a:xfrm>
          <a:off x="45980590" y="5849788"/>
          <a:ext cx="5695238" cy="4685714"/>
        </a:xfrm>
        <a:prstGeom prst="rect">
          <a:avLst/>
        </a:prstGeom>
      </xdr:spPr>
    </xdr:pic>
    <xdr:clientData/>
  </xdr:twoCellAnchor>
  <xdr:twoCellAnchor editAs="oneCell">
    <xdr:from>
      <xdr:col>56</xdr:col>
      <xdr:colOff>0</xdr:colOff>
      <xdr:row>30</xdr:row>
      <xdr:rowOff>0</xdr:rowOff>
    </xdr:from>
    <xdr:to>
      <xdr:col>63</xdr:col>
      <xdr:colOff>481991</xdr:colOff>
      <xdr:row>53</xdr:row>
      <xdr:rowOff>183644</xdr:rowOff>
    </xdr:to>
    <xdr:pic>
      <xdr:nvPicPr>
        <xdr:cNvPr id="495" name="Image 494">
          <a:extLst>
            <a:ext uri="{FF2B5EF4-FFF2-40B4-BE49-F238E27FC236}">
              <a16:creationId xmlns:a16="http://schemas.microsoft.com/office/drawing/2014/main" id="{B6D0D2F5-ADA5-4C32-A555-1B6CEF04249B}"/>
            </a:ext>
          </a:extLst>
        </xdr:cNvPr>
        <xdr:cNvPicPr>
          <a:picLocks noChangeAspect="1"/>
        </xdr:cNvPicPr>
      </xdr:nvPicPr>
      <xdr:blipFill>
        <a:blip xmlns:r="http://schemas.openxmlformats.org/officeDocument/2006/relationships" r:embed="rId309"/>
        <a:stretch>
          <a:fillRect/>
        </a:stretch>
      </xdr:blipFill>
      <xdr:spPr>
        <a:xfrm>
          <a:off x="51327170" y="5661085"/>
          <a:ext cx="5828571" cy="4523809"/>
        </a:xfrm>
        <a:prstGeom prst="rect">
          <a:avLst/>
        </a:prstGeom>
      </xdr:spPr>
    </xdr:pic>
    <xdr:clientData/>
  </xdr:twoCellAnchor>
  <xdr:twoCellAnchor editAs="oneCell">
    <xdr:from>
      <xdr:col>8</xdr:col>
      <xdr:colOff>0</xdr:colOff>
      <xdr:row>24</xdr:row>
      <xdr:rowOff>0</xdr:rowOff>
    </xdr:from>
    <xdr:to>
      <xdr:col>15</xdr:col>
      <xdr:colOff>139134</xdr:colOff>
      <xdr:row>48</xdr:row>
      <xdr:rowOff>99703</xdr:rowOff>
    </xdr:to>
    <xdr:pic>
      <xdr:nvPicPr>
        <xdr:cNvPr id="496" name="Image 495">
          <a:extLst>
            <a:ext uri="{FF2B5EF4-FFF2-40B4-BE49-F238E27FC236}">
              <a16:creationId xmlns:a16="http://schemas.microsoft.com/office/drawing/2014/main" id="{49A5FC1C-1C5B-4AE6-91CB-1134B6FFC91C}"/>
            </a:ext>
          </a:extLst>
        </xdr:cNvPr>
        <xdr:cNvPicPr>
          <a:picLocks noChangeAspect="1"/>
        </xdr:cNvPicPr>
      </xdr:nvPicPr>
      <xdr:blipFill>
        <a:blip xmlns:r="http://schemas.openxmlformats.org/officeDocument/2006/relationships" r:embed="rId310"/>
        <a:stretch>
          <a:fillRect/>
        </a:stretch>
      </xdr:blipFill>
      <xdr:spPr>
        <a:xfrm>
          <a:off x="14664906" y="4528868"/>
          <a:ext cx="5485714" cy="4628571"/>
        </a:xfrm>
        <a:prstGeom prst="rect">
          <a:avLst/>
        </a:prstGeom>
      </xdr:spPr>
    </xdr:pic>
    <xdr:clientData/>
  </xdr:twoCellAnchor>
  <xdr:twoCellAnchor editAs="oneCell">
    <xdr:from>
      <xdr:col>14</xdr:col>
      <xdr:colOff>682925</xdr:colOff>
      <xdr:row>21</xdr:row>
      <xdr:rowOff>107831</xdr:rowOff>
    </xdr:from>
    <xdr:to>
      <xdr:col>22</xdr:col>
      <xdr:colOff>229691</xdr:colOff>
      <xdr:row>46</xdr:row>
      <xdr:rowOff>161689</xdr:rowOff>
    </xdr:to>
    <xdr:pic>
      <xdr:nvPicPr>
        <xdr:cNvPr id="497" name="Image 496">
          <a:extLst>
            <a:ext uri="{FF2B5EF4-FFF2-40B4-BE49-F238E27FC236}">
              <a16:creationId xmlns:a16="http://schemas.microsoft.com/office/drawing/2014/main" id="{33447D6F-4ED0-4D67-BE7D-1E76CB17501F}"/>
            </a:ext>
          </a:extLst>
        </xdr:cNvPr>
        <xdr:cNvPicPr>
          <a:picLocks noChangeAspect="1"/>
        </xdr:cNvPicPr>
      </xdr:nvPicPr>
      <xdr:blipFill>
        <a:blip xmlns:r="http://schemas.openxmlformats.org/officeDocument/2006/relationships" r:embed="rId311"/>
        <a:stretch>
          <a:fillRect/>
        </a:stretch>
      </xdr:blipFill>
      <xdr:spPr>
        <a:xfrm>
          <a:off x="19930614" y="4070590"/>
          <a:ext cx="5657143" cy="4771429"/>
        </a:xfrm>
        <a:prstGeom prst="rect">
          <a:avLst/>
        </a:prstGeom>
      </xdr:spPr>
    </xdr:pic>
    <xdr:clientData/>
  </xdr:twoCellAnchor>
  <xdr:twoCellAnchor editAs="oneCell">
    <xdr:from>
      <xdr:col>21</xdr:col>
      <xdr:colOff>0</xdr:colOff>
      <xdr:row>20</xdr:row>
      <xdr:rowOff>0</xdr:rowOff>
    </xdr:from>
    <xdr:to>
      <xdr:col>28</xdr:col>
      <xdr:colOff>205801</xdr:colOff>
      <xdr:row>45</xdr:row>
      <xdr:rowOff>53859</xdr:rowOff>
    </xdr:to>
    <xdr:pic>
      <xdr:nvPicPr>
        <xdr:cNvPr id="498" name="Image 497">
          <a:extLst>
            <a:ext uri="{FF2B5EF4-FFF2-40B4-BE49-F238E27FC236}">
              <a16:creationId xmlns:a16="http://schemas.microsoft.com/office/drawing/2014/main" id="{ED917FB1-49E7-42AA-AE01-95DD543414B0}"/>
            </a:ext>
          </a:extLst>
        </xdr:cNvPr>
        <xdr:cNvPicPr>
          <a:picLocks noChangeAspect="1"/>
        </xdr:cNvPicPr>
      </xdr:nvPicPr>
      <xdr:blipFill>
        <a:blip xmlns:r="http://schemas.openxmlformats.org/officeDocument/2006/relationships" r:embed="rId312"/>
        <a:stretch>
          <a:fillRect/>
        </a:stretch>
      </xdr:blipFill>
      <xdr:spPr>
        <a:xfrm>
          <a:off x="24594269" y="3774057"/>
          <a:ext cx="5552381" cy="4771429"/>
        </a:xfrm>
        <a:prstGeom prst="rect">
          <a:avLst/>
        </a:prstGeom>
      </xdr:spPr>
    </xdr:pic>
    <xdr:clientData/>
  </xdr:twoCellAnchor>
  <xdr:twoCellAnchor editAs="oneCell">
    <xdr:from>
      <xdr:col>28</xdr:col>
      <xdr:colOff>0</xdr:colOff>
      <xdr:row>21</xdr:row>
      <xdr:rowOff>0</xdr:rowOff>
    </xdr:from>
    <xdr:to>
      <xdr:col>35</xdr:col>
      <xdr:colOff>196277</xdr:colOff>
      <xdr:row>45</xdr:row>
      <xdr:rowOff>52084</xdr:rowOff>
    </xdr:to>
    <xdr:pic>
      <xdr:nvPicPr>
        <xdr:cNvPr id="499" name="Image 498">
          <a:extLst>
            <a:ext uri="{FF2B5EF4-FFF2-40B4-BE49-F238E27FC236}">
              <a16:creationId xmlns:a16="http://schemas.microsoft.com/office/drawing/2014/main" id="{01872BCF-B3BF-4ADE-8D61-4202EF9B09DB}"/>
            </a:ext>
          </a:extLst>
        </xdr:cNvPr>
        <xdr:cNvPicPr>
          <a:picLocks noChangeAspect="1"/>
        </xdr:cNvPicPr>
      </xdr:nvPicPr>
      <xdr:blipFill>
        <a:blip xmlns:r="http://schemas.openxmlformats.org/officeDocument/2006/relationships" r:embed="rId313"/>
        <a:stretch>
          <a:fillRect/>
        </a:stretch>
      </xdr:blipFill>
      <xdr:spPr>
        <a:xfrm>
          <a:off x="29940849" y="3962759"/>
          <a:ext cx="5542857" cy="4580952"/>
        </a:xfrm>
        <a:prstGeom prst="rect">
          <a:avLst/>
        </a:prstGeom>
      </xdr:spPr>
    </xdr:pic>
    <xdr:clientData/>
  </xdr:twoCellAnchor>
  <xdr:twoCellAnchor editAs="oneCell">
    <xdr:from>
      <xdr:col>34</xdr:col>
      <xdr:colOff>0</xdr:colOff>
      <xdr:row>19</xdr:row>
      <xdr:rowOff>0</xdr:rowOff>
    </xdr:from>
    <xdr:to>
      <xdr:col>41</xdr:col>
      <xdr:colOff>262944</xdr:colOff>
      <xdr:row>43</xdr:row>
      <xdr:rowOff>80656</xdr:rowOff>
    </xdr:to>
    <xdr:pic>
      <xdr:nvPicPr>
        <xdr:cNvPr id="500" name="Image 499">
          <a:extLst>
            <a:ext uri="{FF2B5EF4-FFF2-40B4-BE49-F238E27FC236}">
              <a16:creationId xmlns:a16="http://schemas.microsoft.com/office/drawing/2014/main" id="{32DF4E9E-7419-453E-8A4A-9C6A32C5BA90}"/>
            </a:ext>
          </a:extLst>
        </xdr:cNvPr>
        <xdr:cNvPicPr>
          <a:picLocks noChangeAspect="1"/>
        </xdr:cNvPicPr>
      </xdr:nvPicPr>
      <xdr:blipFill>
        <a:blip xmlns:r="http://schemas.openxmlformats.org/officeDocument/2006/relationships" r:embed="rId314"/>
        <a:stretch>
          <a:fillRect/>
        </a:stretch>
      </xdr:blipFill>
      <xdr:spPr>
        <a:xfrm>
          <a:off x="34523632" y="3585354"/>
          <a:ext cx="5609524" cy="4609524"/>
        </a:xfrm>
        <a:prstGeom prst="rect">
          <a:avLst/>
        </a:prstGeom>
      </xdr:spPr>
    </xdr:pic>
    <xdr:clientData/>
  </xdr:twoCellAnchor>
  <xdr:twoCellAnchor editAs="oneCell">
    <xdr:from>
      <xdr:col>41</xdr:col>
      <xdr:colOff>368419</xdr:colOff>
      <xdr:row>7</xdr:row>
      <xdr:rowOff>98844</xdr:rowOff>
    </xdr:from>
    <xdr:to>
      <xdr:col>48</xdr:col>
      <xdr:colOff>688506</xdr:colOff>
      <xdr:row>31</xdr:row>
      <xdr:rowOff>179500</xdr:rowOff>
    </xdr:to>
    <xdr:pic>
      <xdr:nvPicPr>
        <xdr:cNvPr id="501" name="Image 500">
          <a:extLst>
            <a:ext uri="{FF2B5EF4-FFF2-40B4-BE49-F238E27FC236}">
              <a16:creationId xmlns:a16="http://schemas.microsoft.com/office/drawing/2014/main" id="{C9E77AAF-60AE-401F-8AA9-3FB39F8C3F05}"/>
            </a:ext>
          </a:extLst>
        </xdr:cNvPr>
        <xdr:cNvPicPr>
          <a:picLocks noChangeAspect="1"/>
        </xdr:cNvPicPr>
      </xdr:nvPicPr>
      <xdr:blipFill>
        <a:blip xmlns:r="http://schemas.openxmlformats.org/officeDocument/2006/relationships" r:embed="rId315"/>
        <a:stretch>
          <a:fillRect/>
        </a:stretch>
      </xdr:blipFill>
      <xdr:spPr>
        <a:xfrm>
          <a:off x="40238631" y="1419764"/>
          <a:ext cx="5666667" cy="4609524"/>
        </a:xfrm>
        <a:prstGeom prst="rect">
          <a:avLst/>
        </a:prstGeom>
      </xdr:spPr>
    </xdr:pic>
    <xdr:clientData/>
  </xdr:twoCellAnchor>
  <xdr:twoCellAnchor editAs="oneCell">
    <xdr:from>
      <xdr:col>48</xdr:col>
      <xdr:colOff>646982</xdr:colOff>
      <xdr:row>5</xdr:row>
      <xdr:rowOff>161745</xdr:rowOff>
    </xdr:from>
    <xdr:to>
      <xdr:col>56</xdr:col>
      <xdr:colOff>355652</xdr:colOff>
      <xdr:row>30</xdr:row>
      <xdr:rowOff>120364</xdr:rowOff>
    </xdr:to>
    <xdr:pic>
      <xdr:nvPicPr>
        <xdr:cNvPr id="502" name="Image 501">
          <a:extLst>
            <a:ext uri="{FF2B5EF4-FFF2-40B4-BE49-F238E27FC236}">
              <a16:creationId xmlns:a16="http://schemas.microsoft.com/office/drawing/2014/main" id="{607AC2D7-8B19-4D3E-AFBD-45EAE7861C3F}"/>
            </a:ext>
          </a:extLst>
        </xdr:cNvPr>
        <xdr:cNvPicPr>
          <a:picLocks noChangeAspect="1"/>
        </xdr:cNvPicPr>
      </xdr:nvPicPr>
      <xdr:blipFill>
        <a:blip xmlns:r="http://schemas.openxmlformats.org/officeDocument/2006/relationships" r:embed="rId316"/>
        <a:stretch>
          <a:fillRect/>
        </a:stretch>
      </xdr:blipFill>
      <xdr:spPr>
        <a:xfrm>
          <a:off x="45863774" y="1105259"/>
          <a:ext cx="5819048" cy="4676190"/>
        </a:xfrm>
        <a:prstGeom prst="rect">
          <a:avLst/>
        </a:prstGeom>
      </xdr:spPr>
    </xdr:pic>
    <xdr:clientData/>
  </xdr:twoCellAnchor>
  <xdr:twoCellAnchor editAs="oneCell">
    <xdr:from>
      <xdr:col>56</xdr:col>
      <xdr:colOff>0</xdr:colOff>
      <xdr:row>5</xdr:row>
      <xdr:rowOff>0</xdr:rowOff>
    </xdr:from>
    <xdr:to>
      <xdr:col>63</xdr:col>
      <xdr:colOff>491515</xdr:colOff>
      <xdr:row>29</xdr:row>
      <xdr:rowOff>128275</xdr:rowOff>
    </xdr:to>
    <xdr:pic>
      <xdr:nvPicPr>
        <xdr:cNvPr id="503" name="Image 502">
          <a:extLst>
            <a:ext uri="{FF2B5EF4-FFF2-40B4-BE49-F238E27FC236}">
              <a16:creationId xmlns:a16="http://schemas.microsoft.com/office/drawing/2014/main" id="{0FBF566E-6568-40F1-908D-A5FA154920C0}"/>
            </a:ext>
          </a:extLst>
        </xdr:cNvPr>
        <xdr:cNvPicPr>
          <a:picLocks noChangeAspect="1"/>
        </xdr:cNvPicPr>
      </xdr:nvPicPr>
      <xdr:blipFill>
        <a:blip xmlns:r="http://schemas.openxmlformats.org/officeDocument/2006/relationships" r:embed="rId317"/>
        <a:stretch>
          <a:fillRect/>
        </a:stretch>
      </xdr:blipFill>
      <xdr:spPr>
        <a:xfrm>
          <a:off x="51327170" y="943514"/>
          <a:ext cx="5838095" cy="4657143"/>
        </a:xfrm>
        <a:prstGeom prst="rect">
          <a:avLst/>
        </a:prstGeom>
      </xdr:spPr>
    </xdr:pic>
    <xdr:clientData/>
  </xdr:twoCellAnchor>
  <xdr:twoCellAnchor editAs="oneCell">
    <xdr:from>
      <xdr:col>63</xdr:col>
      <xdr:colOff>0</xdr:colOff>
      <xdr:row>8</xdr:row>
      <xdr:rowOff>0</xdr:rowOff>
    </xdr:from>
    <xdr:to>
      <xdr:col>70</xdr:col>
      <xdr:colOff>424849</xdr:colOff>
      <xdr:row>32</xdr:row>
      <xdr:rowOff>71132</xdr:rowOff>
    </xdr:to>
    <xdr:pic>
      <xdr:nvPicPr>
        <xdr:cNvPr id="504" name="Image 503">
          <a:extLst>
            <a:ext uri="{FF2B5EF4-FFF2-40B4-BE49-F238E27FC236}">
              <a16:creationId xmlns:a16="http://schemas.microsoft.com/office/drawing/2014/main" id="{CABF1CD8-9942-4816-B64B-BF7139BE0AB0}"/>
            </a:ext>
          </a:extLst>
        </xdr:cNvPr>
        <xdr:cNvPicPr>
          <a:picLocks noChangeAspect="1"/>
        </xdr:cNvPicPr>
      </xdr:nvPicPr>
      <xdr:blipFill>
        <a:blip xmlns:r="http://schemas.openxmlformats.org/officeDocument/2006/relationships" r:embed="rId318"/>
        <a:stretch>
          <a:fillRect/>
        </a:stretch>
      </xdr:blipFill>
      <xdr:spPr>
        <a:xfrm>
          <a:off x="56673750" y="1509623"/>
          <a:ext cx="5771429" cy="4600000"/>
        </a:xfrm>
        <a:prstGeom prst="rect">
          <a:avLst/>
        </a:prstGeom>
      </xdr:spPr>
    </xdr:pic>
    <xdr:clientData/>
  </xdr:twoCellAnchor>
  <xdr:twoCellAnchor editAs="oneCell">
    <xdr:from>
      <xdr:col>70</xdr:col>
      <xdr:colOff>0</xdr:colOff>
      <xdr:row>7</xdr:row>
      <xdr:rowOff>0</xdr:rowOff>
    </xdr:from>
    <xdr:to>
      <xdr:col>77</xdr:col>
      <xdr:colOff>148658</xdr:colOff>
      <xdr:row>31</xdr:row>
      <xdr:rowOff>71132</xdr:rowOff>
    </xdr:to>
    <xdr:pic>
      <xdr:nvPicPr>
        <xdr:cNvPr id="505" name="Image 504">
          <a:extLst>
            <a:ext uri="{FF2B5EF4-FFF2-40B4-BE49-F238E27FC236}">
              <a16:creationId xmlns:a16="http://schemas.microsoft.com/office/drawing/2014/main" id="{C785867D-2F25-4DBF-B08A-AE324993B63A}"/>
            </a:ext>
          </a:extLst>
        </xdr:cNvPr>
        <xdr:cNvPicPr>
          <a:picLocks noChangeAspect="1"/>
        </xdr:cNvPicPr>
      </xdr:nvPicPr>
      <xdr:blipFill>
        <a:blip xmlns:r="http://schemas.openxmlformats.org/officeDocument/2006/relationships" r:embed="rId319"/>
        <a:stretch>
          <a:fillRect/>
        </a:stretch>
      </xdr:blipFill>
      <xdr:spPr>
        <a:xfrm>
          <a:off x="62020330" y="1320920"/>
          <a:ext cx="5495238"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381000</xdr:colOff>
      <xdr:row>1</xdr:row>
      <xdr:rowOff>38100</xdr:rowOff>
    </xdr:from>
    <xdr:to>
      <xdr:col>10</xdr:col>
      <xdr:colOff>514350</xdr:colOff>
      <xdr:row>4</xdr:row>
      <xdr:rowOff>142875</xdr:rowOff>
    </xdr:to>
    <xdr:sp macro="[0]!Macro_colle_rému" textlink="">
      <xdr:nvSpPr>
        <xdr:cNvPr id="2" name="ZoneTexte 1">
          <a:extLst>
            <a:ext uri="{FF2B5EF4-FFF2-40B4-BE49-F238E27FC236}">
              <a16:creationId xmlns:a16="http://schemas.microsoft.com/office/drawing/2014/main" id="{00000000-0008-0000-0600-000002000000}"/>
            </a:ext>
          </a:extLst>
        </xdr:cNvPr>
        <xdr:cNvSpPr txBox="1"/>
      </xdr:nvSpPr>
      <xdr:spPr>
        <a:xfrm>
          <a:off x="11744325" y="228600"/>
          <a:ext cx="3943350" cy="67627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4.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"Rémunérations" uniquement)</a:t>
          </a:r>
        </a:p>
      </xdr:txBody>
    </xdr:sp>
    <xdr:clientData/>
  </xdr:twoCellAnchor>
  <xdr:twoCellAnchor>
    <xdr:from>
      <xdr:col>11</xdr:col>
      <xdr:colOff>9525</xdr:colOff>
      <xdr:row>2</xdr:row>
      <xdr:rowOff>0</xdr:rowOff>
    </xdr:from>
    <xdr:to>
      <xdr:col>16</xdr:col>
      <xdr:colOff>209550</xdr:colOff>
      <xdr:row>3</xdr:row>
      <xdr:rowOff>0</xdr:rowOff>
    </xdr:to>
    <xdr:sp macro="[0]!Transparence_sante_4" textlink="">
      <xdr:nvSpPr>
        <xdr:cNvPr id="3" name="ZoneTexte 2">
          <a:extLst>
            <a:ext uri="{FF2B5EF4-FFF2-40B4-BE49-F238E27FC236}">
              <a16:creationId xmlns:a16="http://schemas.microsoft.com/office/drawing/2014/main" id="{00000000-0008-0000-0600-000003000000}"/>
            </a:ext>
          </a:extLst>
        </xdr:cNvPr>
        <xdr:cNvSpPr txBox="1"/>
      </xdr:nvSpPr>
      <xdr:spPr>
        <a:xfrm>
          <a:off x="8391525" y="942975"/>
          <a:ext cx="4010025" cy="6096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5. Remettre en forme les</a:t>
          </a:r>
          <a:r>
            <a:rPr lang="fr-FR" sz="1100" baseline="0"/>
            <a:t> données dans les bonnes cellules de calcul, telles qu'elles sont présentées dans l'onglet "Rémunérations" du site Transparence Santé</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1590675</xdr:colOff>
      <xdr:row>3</xdr:row>
      <xdr:rowOff>14287</xdr:rowOff>
    </xdr:from>
    <xdr:to>
      <xdr:col>2</xdr:col>
      <xdr:colOff>114300</xdr:colOff>
      <xdr:row>15</xdr:row>
      <xdr:rowOff>114300</xdr:rowOff>
    </xdr:to>
    <xdr:pic>
      <xdr:nvPicPr>
        <xdr:cNvPr id="4" name="Image 3" descr="PHOTO_FP_FORMINDEP_compress.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1590675" y="500062"/>
          <a:ext cx="2724150" cy="2043113"/>
        </a:xfrm>
        <a:prstGeom prst="rect">
          <a:avLst/>
        </a:prstGeom>
      </xdr:spPr>
    </xdr:pic>
    <xdr:clientData/>
  </xdr:twoCellAnchor>
  <xdr:twoCellAnchor editAs="oneCell">
    <xdr:from>
      <xdr:col>1</xdr:col>
      <xdr:colOff>0</xdr:colOff>
      <xdr:row>19</xdr:row>
      <xdr:rowOff>0</xdr:rowOff>
    </xdr:from>
    <xdr:to>
      <xdr:col>1</xdr:col>
      <xdr:colOff>2305050</xdr:colOff>
      <xdr:row>22</xdr:row>
      <xdr:rowOff>71437</xdr:rowOff>
    </xdr:to>
    <xdr:pic>
      <xdr:nvPicPr>
        <xdr:cNvPr id="5" name="Picture 17" descr="Logo_Forminde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0" y="2781300"/>
          <a:ext cx="2305050" cy="557212"/>
        </a:xfrm>
        <a:prstGeom prst="rect">
          <a:avLst/>
        </a:prstGeom>
        <a:noFill/>
      </xdr:spPr>
    </xdr:pic>
    <xdr:clientData/>
  </xdr:twoCellAnchor>
  <xdr:twoCellAnchor>
    <xdr:from>
      <xdr:col>1</xdr:col>
      <xdr:colOff>2352675</xdr:colOff>
      <xdr:row>18</xdr:row>
      <xdr:rowOff>142875</xdr:rowOff>
    </xdr:from>
    <xdr:to>
      <xdr:col>9</xdr:col>
      <xdr:colOff>620713</xdr:colOff>
      <xdr:row>22</xdr:row>
      <xdr:rowOff>76200</xdr:rowOff>
    </xdr:to>
    <xdr:sp macro="" textlink="">
      <xdr:nvSpPr>
        <xdr:cNvPr id="6" name="Text Box 18">
          <a:extLst>
            <a:ext uri="{FF2B5EF4-FFF2-40B4-BE49-F238E27FC236}">
              <a16:creationId xmlns:a16="http://schemas.microsoft.com/office/drawing/2014/main" id="{00000000-0008-0000-0500-000006000000}"/>
            </a:ext>
          </a:extLst>
        </xdr:cNvPr>
        <xdr:cNvSpPr txBox="1">
          <a:spLocks noChangeArrowheads="1"/>
        </xdr:cNvSpPr>
      </xdr:nvSpPr>
      <xdr:spPr bwMode="auto">
        <a:xfrm>
          <a:off x="4000500" y="3086100"/>
          <a:ext cx="5688013" cy="581025"/>
        </a:xfrm>
        <a:prstGeom prst="rect">
          <a:avLst/>
        </a:prstGeom>
        <a:noFill/>
        <a:ln w="9525">
          <a:noFill/>
          <a:miter lim="800000"/>
          <a:headEnd/>
          <a:tailEnd/>
        </a:ln>
        <a:effectLst/>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1600" b="1">
              <a:solidFill>
                <a:srgbClr val="3F7937"/>
              </a:solidFill>
            </a:rPr>
            <a:t>pour une formation et une information médicales indépendantes de tout autre intérêt que celui de la santé des personnes.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9</xdr:row>
      <xdr:rowOff>9524</xdr:rowOff>
    </xdr:from>
    <xdr:to>
      <xdr:col>5</xdr:col>
      <xdr:colOff>966788</xdr:colOff>
      <xdr:row>9</xdr:row>
      <xdr:rowOff>176211</xdr:rowOff>
    </xdr:to>
    <xdr:sp macro="" textlink="">
      <xdr:nvSpPr>
        <xdr:cNvPr id="2" name="Accolade ouvrante 1">
          <a:extLst>
            <a:ext uri="{FF2B5EF4-FFF2-40B4-BE49-F238E27FC236}">
              <a16:creationId xmlns:a16="http://schemas.microsoft.com/office/drawing/2014/main" id="{A48F78B2-D4F8-4227-AAFB-ECC5BFDB1166}"/>
            </a:ext>
          </a:extLst>
        </xdr:cNvPr>
        <xdr:cNvSpPr/>
      </xdr:nvSpPr>
      <xdr:spPr>
        <a:xfrm rot="16200000">
          <a:off x="4181475" y="581024"/>
          <a:ext cx="166687" cy="329088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fr-FR" sz="1100"/>
        </a:p>
      </xdr:txBody>
    </xdr:sp>
    <xdr:clientData/>
  </xdr:twoCellAnchor>
  <xdr:twoCellAnchor>
    <xdr:from>
      <xdr:col>3</xdr:col>
      <xdr:colOff>495300</xdr:colOff>
      <xdr:row>9</xdr:row>
      <xdr:rowOff>142875</xdr:rowOff>
    </xdr:from>
    <xdr:to>
      <xdr:col>5</xdr:col>
      <xdr:colOff>66675</xdr:colOff>
      <xdr:row>10</xdr:row>
      <xdr:rowOff>161925</xdr:rowOff>
    </xdr:to>
    <xdr:sp macro="" textlink="">
      <xdr:nvSpPr>
        <xdr:cNvPr id="3" name="ZoneTexte 2">
          <a:extLst>
            <a:ext uri="{FF2B5EF4-FFF2-40B4-BE49-F238E27FC236}">
              <a16:creationId xmlns:a16="http://schemas.microsoft.com/office/drawing/2014/main" id="{08D329D9-9CCB-4B64-90B0-32521518FEA5}"/>
            </a:ext>
          </a:extLst>
        </xdr:cNvPr>
        <xdr:cNvSpPr txBox="1"/>
      </xdr:nvSpPr>
      <xdr:spPr>
        <a:xfrm>
          <a:off x="3857625" y="2276475"/>
          <a:ext cx="11525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000" b="1">
              <a:latin typeface="Arial" pitchFamily="34" charset="0"/>
              <a:cs typeface="Arial" pitchFamily="34" charset="0"/>
            </a:rPr>
            <a:t>3 573 009 €</a:t>
          </a:r>
        </a:p>
      </xdr:txBody>
    </xdr:sp>
    <xdr:clientData/>
  </xdr:twoCellAnchor>
  <xdr:twoCellAnchor>
    <xdr:from>
      <xdr:col>7</xdr:col>
      <xdr:colOff>228600</xdr:colOff>
      <xdr:row>14</xdr:row>
      <xdr:rowOff>47625</xdr:rowOff>
    </xdr:from>
    <xdr:to>
      <xdr:col>16</xdr:col>
      <xdr:colOff>895349</xdr:colOff>
      <xdr:row>25</xdr:row>
      <xdr:rowOff>114300</xdr:rowOff>
    </xdr:to>
    <xdr:sp macro="" textlink="">
      <xdr:nvSpPr>
        <xdr:cNvPr id="4" name="ZoneTexte 3">
          <a:extLst>
            <a:ext uri="{FF2B5EF4-FFF2-40B4-BE49-F238E27FC236}">
              <a16:creationId xmlns:a16="http://schemas.microsoft.com/office/drawing/2014/main" id="{052FDCD8-84F6-4A81-BCEE-295FF9A71240}"/>
            </a:ext>
          </a:extLst>
        </xdr:cNvPr>
        <xdr:cNvSpPr txBox="1"/>
      </xdr:nvSpPr>
      <xdr:spPr>
        <a:xfrm>
          <a:off x="6829425" y="3133725"/>
          <a:ext cx="6257924" cy="2238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Libellés</a:t>
          </a:r>
          <a:r>
            <a:rPr lang="fr-FR" sz="1100" baseline="0">
              <a:solidFill>
                <a:schemeClr val="dk1"/>
              </a:solidFill>
              <a:effectLst/>
              <a:latin typeface="+mn-lt"/>
              <a:ea typeface="+mn-ea"/>
              <a:cs typeface="+mn-cs"/>
            </a:rPr>
            <a:t> interrogés dans la base Transparence santé : </a:t>
          </a:r>
          <a:r>
            <a:rPr lang="fr-FR" sz="1100">
              <a:solidFill>
                <a:schemeClr val="dk1"/>
              </a:solidFill>
              <a:effectLst/>
              <a:latin typeface="+mn-lt"/>
              <a:ea typeface="+mn-ea"/>
              <a:cs typeface="+mn-cs"/>
            </a:rPr>
            <a:t>LE QUOTIDIEN ; LE QUOTIDIEN DU MEDECIN ; LE QUOTIDIEN DU PHARMACIEN ; LE QUOTIDIEN DU MEDECIN SESC ; LE QUOTIDIEN DU PHARMACIEN OFFICINAL ; LE QUOTIDIEN DU PHARMACIEN-GROUPE PROFESSION SANTE ; Le Quotidien du Medecin ; Le Quotidien du Pharmacien ; Le quotidien du pharmacien ; SESC - LE QUOTIDIEN DU MEDECIN ; GROUPE PROFESSION SANTE POUR LE QUOTIDIEN DU MEDECIN ; GROUPE PROFESSION SANTE POUR LE QUOTIDIEN DU PHARMACIEN ; GROUPE PROFESSION SANTE POUR LE SITE QUOTIDIENDUMEDECIN.FR ; SESC-STE D'EDITIONS SCIENT. CULTUR. LE QUOTIDIEN DU MEDECIN ; STE D EDITION SCIENTIFIQUE ET CULTURELLE LE QUOTIDIEN DU MEDECIN ; DECISION SANTE ; DECISION SANTE EDI ; DECISION  &amp; STRATEGIE SANTE ; DECISION ET STRATEGIE SANTE ; DECISION STRATEGIE SANTE EDI ; DECISION SANTE - EDITIONS DE L'INTERLIGNE ; DÉCISION SANT ; Décision Sant ; Décision &amp; Stratégie Santé SESC ; SESC DECISION &amp; STRATEGIE SANTE ; Décision Santé - Editions de l'interligne ; DÉCISION &amp; STRATÉGIE SANTÉ EDITION DE L'INTERLIGNE ;</a:t>
          </a:r>
        </a:p>
        <a:p>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PR/FORMINDEP/Atelier_AG_19-11-2016/CH_REDON/Livrables/LogiPharm_CH_REDON_M&#233;dicaments_21-06-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Transparence.sante.gouv.fr/Outils_extraction_exploitation/PR/FORMINDEP/Atelier_AG_19-11-2016/CH_REDON/Livrables/LogiPharm_CH_REDON_M&#233;dicaments_21-06-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Transparence.sante.gouv.fr/Outils_extraction_exploitation/PR/FORMINDEP/Atelier_AG_19-11-2016/PR/FORMINDEP/CH_REDON/Livrables/LogiPharm_CH_REDON_M&#233;dicaments_21-06-20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PR/FORMINDEP/Atelier_AG_19-11-2016/PR/FORMINDEP/CH_REDON/Livrables/LogiPharm_CH_REDON_M&#233;dicaments_21-06-201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Transparence.sante.gouv.fr/Outils_extraction_exploitation/CH_REDON/Livrables/LogiPharm_CH_REDON_M&#233;dicaments_21-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Francois.PESTY@Wanadoo.f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G1372"/>
  <sheetViews>
    <sheetView topLeftCell="A127" workbookViewId="0">
      <selection activeCell="C142" sqref="C142"/>
    </sheetView>
  </sheetViews>
  <sheetFormatPr baseColWidth="10" defaultRowHeight="15" x14ac:dyDescent="0.25"/>
  <cols>
    <col min="1" max="1" width="44.42578125" bestFit="1" customWidth="1"/>
    <col min="2" max="2" width="82.140625" bestFit="1" customWidth="1"/>
    <col min="3" max="3" width="30.7109375" bestFit="1" customWidth="1"/>
    <col min="4" max="4" width="10.7109375" style="10" bestFit="1" customWidth="1"/>
    <col min="5" max="5" width="23.7109375" bestFit="1" customWidth="1"/>
    <col min="6" max="6" width="8.85546875" style="3" bestFit="1" customWidth="1"/>
    <col min="7" max="13" width="19.42578125" customWidth="1"/>
  </cols>
  <sheetData>
    <row r="1" spans="1:6" s="36" customFormat="1" x14ac:dyDescent="0.25">
      <c r="A1" s="36" t="s">
        <v>3841</v>
      </c>
      <c r="B1" s="36" t="s">
        <v>3842</v>
      </c>
      <c r="C1" s="36" t="s">
        <v>3843</v>
      </c>
      <c r="D1" s="9" t="s">
        <v>3844</v>
      </c>
      <c r="E1" s="36" t="s">
        <v>3845</v>
      </c>
      <c r="F1" s="8" t="s">
        <v>3846</v>
      </c>
    </row>
    <row r="2" spans="1:6" s="2" customFormat="1" x14ac:dyDescent="0.25">
      <c r="A2" s="41" t="s">
        <v>4251</v>
      </c>
      <c r="B2" t="s">
        <v>3354</v>
      </c>
      <c r="C2" s="41" t="s">
        <v>999</v>
      </c>
      <c r="D2" s="10">
        <v>41529</v>
      </c>
      <c r="E2" t="s">
        <v>3355</v>
      </c>
      <c r="F2" s="37">
        <v>29</v>
      </c>
    </row>
    <row r="3" spans="1:6" x14ac:dyDescent="0.25">
      <c r="A3" s="2" t="s">
        <v>4251</v>
      </c>
      <c r="B3" t="s">
        <v>3354</v>
      </c>
      <c r="C3" s="2" t="s">
        <v>535</v>
      </c>
      <c r="D3" s="10">
        <v>41619</v>
      </c>
      <c r="E3" t="s">
        <v>2040</v>
      </c>
      <c r="F3" s="37">
        <v>60</v>
      </c>
    </row>
    <row r="4" spans="1:6" x14ac:dyDescent="0.25">
      <c r="A4" s="2" t="s">
        <v>4251</v>
      </c>
      <c r="B4" t="s">
        <v>3354</v>
      </c>
      <c r="C4" s="2" t="s">
        <v>535</v>
      </c>
      <c r="D4" s="10">
        <v>41619</v>
      </c>
      <c r="E4" t="s">
        <v>2040</v>
      </c>
      <c r="F4" s="37">
        <v>60</v>
      </c>
    </row>
    <row r="5" spans="1:6" x14ac:dyDescent="0.25">
      <c r="A5" s="2" t="s">
        <v>4251</v>
      </c>
      <c r="B5" t="s">
        <v>3354</v>
      </c>
      <c r="C5" s="2" t="s">
        <v>535</v>
      </c>
      <c r="D5" s="10">
        <v>41619</v>
      </c>
      <c r="E5" t="s">
        <v>2040</v>
      </c>
      <c r="F5" s="37">
        <v>60</v>
      </c>
    </row>
    <row r="6" spans="1:6" x14ac:dyDescent="0.25">
      <c r="A6" s="2" t="s">
        <v>4251</v>
      </c>
      <c r="B6" t="s">
        <v>3354</v>
      </c>
      <c r="C6" s="2" t="s">
        <v>535</v>
      </c>
      <c r="D6" s="10" t="s">
        <v>3825</v>
      </c>
      <c r="E6" t="s">
        <v>2040</v>
      </c>
      <c r="F6" s="37">
        <v>60</v>
      </c>
    </row>
    <row r="7" spans="1:6" x14ac:dyDescent="0.25">
      <c r="A7" s="2" t="s">
        <v>4251</v>
      </c>
      <c r="B7" t="s">
        <v>3354</v>
      </c>
      <c r="C7" s="2" t="s">
        <v>535</v>
      </c>
      <c r="D7" s="10" t="s">
        <v>3825</v>
      </c>
      <c r="E7" t="s">
        <v>2040</v>
      </c>
      <c r="F7" s="37">
        <v>60</v>
      </c>
    </row>
    <row r="8" spans="1:6" x14ac:dyDescent="0.25">
      <c r="A8" s="2" t="s">
        <v>4251</v>
      </c>
      <c r="B8" t="s">
        <v>3354</v>
      </c>
      <c r="C8" s="2" t="s">
        <v>535</v>
      </c>
      <c r="D8" s="10" t="s">
        <v>3825</v>
      </c>
      <c r="E8" t="s">
        <v>2040</v>
      </c>
      <c r="F8" s="37">
        <v>60</v>
      </c>
    </row>
    <row r="9" spans="1:6" x14ac:dyDescent="0.25">
      <c r="A9" s="2" t="s">
        <v>4251</v>
      </c>
      <c r="B9" t="s">
        <v>3354</v>
      </c>
      <c r="C9" s="2" t="s">
        <v>535</v>
      </c>
      <c r="D9" s="10">
        <v>41682</v>
      </c>
      <c r="E9" t="s">
        <v>2040</v>
      </c>
      <c r="F9" s="37">
        <v>60</v>
      </c>
    </row>
    <row r="10" spans="1:6" x14ac:dyDescent="0.25">
      <c r="A10" s="2" t="s">
        <v>4251</v>
      </c>
      <c r="B10" t="s">
        <v>3354</v>
      </c>
      <c r="C10" s="2" t="s">
        <v>535</v>
      </c>
      <c r="D10" s="10">
        <v>41682</v>
      </c>
      <c r="E10" t="s">
        <v>2040</v>
      </c>
      <c r="F10" s="37">
        <v>60</v>
      </c>
    </row>
    <row r="11" spans="1:6" x14ac:dyDescent="0.25">
      <c r="A11" s="2" t="s">
        <v>4251</v>
      </c>
      <c r="B11" t="s">
        <v>3354</v>
      </c>
      <c r="C11" s="2" t="s">
        <v>535</v>
      </c>
      <c r="D11" s="10">
        <v>41682</v>
      </c>
      <c r="E11" t="s">
        <v>2040</v>
      </c>
      <c r="F11" s="37">
        <v>60</v>
      </c>
    </row>
    <row r="12" spans="1:6" x14ac:dyDescent="0.25">
      <c r="A12" s="2" t="s">
        <v>4251</v>
      </c>
      <c r="B12" t="s">
        <v>3354</v>
      </c>
      <c r="C12" s="2" t="s">
        <v>535</v>
      </c>
      <c r="D12" s="10">
        <v>41682</v>
      </c>
      <c r="E12" t="s">
        <v>2040</v>
      </c>
      <c r="F12" s="37">
        <v>60</v>
      </c>
    </row>
    <row r="13" spans="1:6" x14ac:dyDescent="0.25">
      <c r="A13" s="2" t="s">
        <v>4251</v>
      </c>
      <c r="B13" t="s">
        <v>3354</v>
      </c>
      <c r="C13" s="2" t="s">
        <v>535</v>
      </c>
      <c r="D13" s="10">
        <v>41682</v>
      </c>
      <c r="E13" t="s">
        <v>2040</v>
      </c>
      <c r="F13" s="37">
        <v>60</v>
      </c>
    </row>
    <row r="14" spans="1:6" x14ac:dyDescent="0.25">
      <c r="A14" s="2" t="s">
        <v>4251</v>
      </c>
      <c r="B14" t="s">
        <v>3354</v>
      </c>
      <c r="C14" s="2" t="s">
        <v>535</v>
      </c>
      <c r="D14" s="10">
        <v>41682</v>
      </c>
      <c r="E14" t="s">
        <v>2040</v>
      </c>
      <c r="F14" s="37">
        <v>60</v>
      </c>
    </row>
    <row r="15" spans="1:6" x14ac:dyDescent="0.25">
      <c r="A15" s="2" t="s">
        <v>4251</v>
      </c>
      <c r="B15" t="s">
        <v>3354</v>
      </c>
      <c r="C15" s="2" t="s">
        <v>535</v>
      </c>
      <c r="D15" s="10">
        <v>41736</v>
      </c>
      <c r="E15" t="s">
        <v>2040</v>
      </c>
      <c r="F15" s="37">
        <v>60</v>
      </c>
    </row>
    <row r="16" spans="1:6" x14ac:dyDescent="0.25">
      <c r="A16" s="2" t="s">
        <v>4251</v>
      </c>
      <c r="B16" t="s">
        <v>3354</v>
      </c>
      <c r="C16" s="2" t="s">
        <v>535</v>
      </c>
      <c r="D16" s="10">
        <v>41736</v>
      </c>
      <c r="E16" t="s">
        <v>2040</v>
      </c>
      <c r="F16" s="37">
        <v>60</v>
      </c>
    </row>
    <row r="17" spans="1:6" x14ac:dyDescent="0.25">
      <c r="A17" s="2" t="s">
        <v>4251</v>
      </c>
      <c r="B17" t="s">
        <v>3354</v>
      </c>
      <c r="C17" s="2" t="s">
        <v>535</v>
      </c>
      <c r="D17" s="10">
        <v>41736</v>
      </c>
      <c r="E17" t="s">
        <v>2040</v>
      </c>
      <c r="F17" s="37">
        <v>60</v>
      </c>
    </row>
    <row r="18" spans="1:6" x14ac:dyDescent="0.25">
      <c r="A18" s="2" t="s">
        <v>4251</v>
      </c>
      <c r="B18" t="s">
        <v>3354</v>
      </c>
      <c r="C18" s="2" t="s">
        <v>535</v>
      </c>
      <c r="D18" s="10" t="s">
        <v>3826</v>
      </c>
      <c r="E18" t="s">
        <v>2040</v>
      </c>
      <c r="F18" s="37">
        <v>60</v>
      </c>
    </row>
    <row r="19" spans="1:6" x14ac:dyDescent="0.25">
      <c r="A19" s="2" t="s">
        <v>4251</v>
      </c>
      <c r="B19" t="s">
        <v>3354</v>
      </c>
      <c r="C19" s="2" t="s">
        <v>535</v>
      </c>
      <c r="D19" s="10" t="s">
        <v>3826</v>
      </c>
      <c r="E19" t="s">
        <v>2040</v>
      </c>
      <c r="F19" s="37">
        <v>60</v>
      </c>
    </row>
    <row r="20" spans="1:6" x14ac:dyDescent="0.25">
      <c r="A20" s="2" t="s">
        <v>4251</v>
      </c>
      <c r="B20" t="s">
        <v>3354</v>
      </c>
      <c r="C20" s="2" t="s">
        <v>535</v>
      </c>
      <c r="D20" s="10" t="s">
        <v>3826</v>
      </c>
      <c r="E20" t="s">
        <v>2040</v>
      </c>
      <c r="F20" s="37">
        <v>60</v>
      </c>
    </row>
    <row r="21" spans="1:6" x14ac:dyDescent="0.25">
      <c r="A21" s="2" t="s">
        <v>4251</v>
      </c>
      <c r="B21" t="s">
        <v>3354</v>
      </c>
      <c r="C21" s="2" t="s">
        <v>535</v>
      </c>
      <c r="D21" s="10">
        <v>41800</v>
      </c>
      <c r="E21" t="s">
        <v>2040</v>
      </c>
      <c r="F21" s="37">
        <v>60</v>
      </c>
    </row>
    <row r="22" spans="1:6" x14ac:dyDescent="0.25">
      <c r="A22" s="2" t="s">
        <v>4251</v>
      </c>
      <c r="B22" t="s">
        <v>3354</v>
      </c>
      <c r="C22" s="2" t="s">
        <v>535</v>
      </c>
      <c r="D22" s="10">
        <v>41800</v>
      </c>
      <c r="E22" t="s">
        <v>2040</v>
      </c>
      <c r="F22" s="37">
        <v>60</v>
      </c>
    </row>
    <row r="23" spans="1:6" x14ac:dyDescent="0.25">
      <c r="A23" s="2" t="s">
        <v>4251</v>
      </c>
      <c r="B23" t="s">
        <v>3354</v>
      </c>
      <c r="C23" s="2" t="s">
        <v>535</v>
      </c>
      <c r="D23" s="10">
        <v>41800</v>
      </c>
      <c r="E23" t="s">
        <v>2040</v>
      </c>
      <c r="F23" s="37">
        <v>60</v>
      </c>
    </row>
    <row r="24" spans="1:6" x14ac:dyDescent="0.25">
      <c r="A24" s="2" t="s">
        <v>4251</v>
      </c>
      <c r="B24" t="s">
        <v>3354</v>
      </c>
      <c r="C24" s="2" t="s">
        <v>535</v>
      </c>
      <c r="D24" s="10">
        <v>41800</v>
      </c>
      <c r="E24" t="s">
        <v>2040</v>
      </c>
      <c r="F24" s="37">
        <v>60</v>
      </c>
    </row>
    <row r="25" spans="1:6" x14ac:dyDescent="0.25">
      <c r="A25" s="2" t="s">
        <v>4251</v>
      </c>
      <c r="B25" t="s">
        <v>3354</v>
      </c>
      <c r="C25" s="2" t="s">
        <v>535</v>
      </c>
      <c r="D25" s="10">
        <v>41800</v>
      </c>
      <c r="E25" t="s">
        <v>2040</v>
      </c>
      <c r="F25" s="37">
        <v>60</v>
      </c>
    </row>
    <row r="26" spans="1:6" x14ac:dyDescent="0.25">
      <c r="A26" s="2" t="s">
        <v>4251</v>
      </c>
      <c r="B26" t="s">
        <v>3354</v>
      </c>
      <c r="C26" s="2" t="s">
        <v>535</v>
      </c>
      <c r="D26" s="10">
        <v>41800</v>
      </c>
      <c r="E26" t="s">
        <v>2040</v>
      </c>
      <c r="F26" s="37">
        <v>60</v>
      </c>
    </row>
    <row r="27" spans="1:6" x14ac:dyDescent="0.25">
      <c r="A27" s="2" t="s">
        <v>4251</v>
      </c>
      <c r="B27" t="s">
        <v>3354</v>
      </c>
      <c r="C27" s="2" t="s">
        <v>535</v>
      </c>
      <c r="D27" s="10">
        <v>41821</v>
      </c>
      <c r="E27" t="s">
        <v>2040</v>
      </c>
      <c r="F27" s="37">
        <v>60</v>
      </c>
    </row>
    <row r="28" spans="1:6" x14ac:dyDescent="0.25">
      <c r="A28" s="2" t="s">
        <v>4251</v>
      </c>
      <c r="B28" t="s">
        <v>3354</v>
      </c>
      <c r="C28" s="2" t="s">
        <v>535</v>
      </c>
      <c r="D28" s="10">
        <v>41821</v>
      </c>
      <c r="E28" t="s">
        <v>2040</v>
      </c>
      <c r="F28" s="37">
        <v>60</v>
      </c>
    </row>
    <row r="29" spans="1:6" x14ac:dyDescent="0.25">
      <c r="A29" s="2" t="s">
        <v>4251</v>
      </c>
      <c r="B29" t="s">
        <v>3354</v>
      </c>
      <c r="C29" s="2" t="s">
        <v>535</v>
      </c>
      <c r="D29" s="10">
        <v>41821</v>
      </c>
      <c r="E29" t="s">
        <v>2040</v>
      </c>
      <c r="F29" s="37">
        <v>60</v>
      </c>
    </row>
    <row r="30" spans="1:6" x14ac:dyDescent="0.25">
      <c r="A30" s="2" t="s">
        <v>4251</v>
      </c>
      <c r="B30" t="s">
        <v>3354</v>
      </c>
      <c r="C30" s="2" t="s">
        <v>241</v>
      </c>
      <c r="D30" s="10">
        <v>41884</v>
      </c>
      <c r="E30" t="s">
        <v>2890</v>
      </c>
      <c r="F30" s="37">
        <v>471</v>
      </c>
    </row>
    <row r="31" spans="1:6" x14ac:dyDescent="0.25">
      <c r="A31" s="2" t="s">
        <v>4251</v>
      </c>
      <c r="B31" t="s">
        <v>3354</v>
      </c>
      <c r="C31" s="2" t="s">
        <v>999</v>
      </c>
      <c r="D31" s="10">
        <v>41891</v>
      </c>
      <c r="E31" t="s">
        <v>3355</v>
      </c>
      <c r="F31" s="37">
        <v>17</v>
      </c>
    </row>
    <row r="32" spans="1:6" x14ac:dyDescent="0.25">
      <c r="A32" s="2" t="s">
        <v>4251</v>
      </c>
      <c r="B32" t="s">
        <v>3354</v>
      </c>
      <c r="C32" s="2" t="s">
        <v>535</v>
      </c>
      <c r="D32" s="10">
        <v>41919</v>
      </c>
      <c r="E32" t="s">
        <v>2040</v>
      </c>
      <c r="F32" s="37">
        <v>60</v>
      </c>
    </row>
    <row r="33" spans="1:6" x14ac:dyDescent="0.25">
      <c r="A33" s="2" t="s">
        <v>4251</v>
      </c>
      <c r="B33" t="s">
        <v>3354</v>
      </c>
      <c r="C33" s="2" t="s">
        <v>535</v>
      </c>
      <c r="D33" s="10">
        <v>41919</v>
      </c>
      <c r="E33" t="s">
        <v>2040</v>
      </c>
      <c r="F33" s="37">
        <v>60</v>
      </c>
    </row>
    <row r="34" spans="1:6" x14ac:dyDescent="0.25">
      <c r="A34" s="2" t="s">
        <v>4251</v>
      </c>
      <c r="B34" t="s">
        <v>3354</v>
      </c>
      <c r="C34" s="2" t="s">
        <v>535</v>
      </c>
      <c r="D34" s="10">
        <v>41919</v>
      </c>
      <c r="E34" t="s">
        <v>2040</v>
      </c>
      <c r="F34" s="37">
        <v>60</v>
      </c>
    </row>
    <row r="35" spans="1:6" x14ac:dyDescent="0.25">
      <c r="A35" s="2" t="s">
        <v>4251</v>
      </c>
      <c r="B35" t="s">
        <v>3354</v>
      </c>
      <c r="C35" s="2" t="s">
        <v>535</v>
      </c>
      <c r="D35" s="10">
        <v>41919</v>
      </c>
      <c r="E35" t="s">
        <v>2040</v>
      </c>
      <c r="F35" s="37">
        <v>60</v>
      </c>
    </row>
    <row r="36" spans="1:6" x14ac:dyDescent="0.25">
      <c r="A36" s="2" t="s">
        <v>4251</v>
      </c>
      <c r="B36" t="s">
        <v>3354</v>
      </c>
      <c r="C36" s="2" t="s">
        <v>535</v>
      </c>
      <c r="D36" s="10">
        <v>41919</v>
      </c>
      <c r="E36" t="s">
        <v>2040</v>
      </c>
      <c r="F36" s="37">
        <v>60</v>
      </c>
    </row>
    <row r="37" spans="1:6" x14ac:dyDescent="0.25">
      <c r="A37" s="2" t="s">
        <v>4251</v>
      </c>
      <c r="B37" t="s">
        <v>3354</v>
      </c>
      <c r="C37" s="2" t="s">
        <v>535</v>
      </c>
      <c r="D37" s="10">
        <v>41919</v>
      </c>
      <c r="E37" t="s">
        <v>2040</v>
      </c>
      <c r="F37" s="37">
        <v>60</v>
      </c>
    </row>
    <row r="38" spans="1:6" x14ac:dyDescent="0.25">
      <c r="A38" s="2" t="s">
        <v>4251</v>
      </c>
      <c r="B38" t="s">
        <v>3354</v>
      </c>
      <c r="C38" s="2" t="s">
        <v>535</v>
      </c>
      <c r="D38" s="10">
        <v>41919</v>
      </c>
      <c r="E38" t="s">
        <v>2040</v>
      </c>
      <c r="F38" s="37">
        <v>60</v>
      </c>
    </row>
    <row r="39" spans="1:6" x14ac:dyDescent="0.25">
      <c r="A39" s="2" t="s">
        <v>4251</v>
      </c>
      <c r="B39" t="s">
        <v>3354</v>
      </c>
      <c r="C39" s="2" t="s">
        <v>535</v>
      </c>
      <c r="D39" s="10">
        <v>41919</v>
      </c>
      <c r="E39" t="s">
        <v>2040</v>
      </c>
      <c r="F39" s="37">
        <v>60</v>
      </c>
    </row>
    <row r="40" spans="1:6" x14ac:dyDescent="0.25">
      <c r="A40" s="2" t="s">
        <v>4251</v>
      </c>
      <c r="B40" t="s">
        <v>3354</v>
      </c>
      <c r="C40" s="2" t="s">
        <v>535</v>
      </c>
      <c r="D40" s="10">
        <v>41919</v>
      </c>
      <c r="E40" t="s">
        <v>2040</v>
      </c>
      <c r="F40" s="37">
        <v>60</v>
      </c>
    </row>
    <row r="41" spans="1:6" x14ac:dyDescent="0.25">
      <c r="A41" s="2" t="s">
        <v>4251</v>
      </c>
      <c r="B41" t="s">
        <v>3354</v>
      </c>
      <c r="C41" s="2" t="s">
        <v>535</v>
      </c>
      <c r="D41" s="10">
        <v>41919</v>
      </c>
      <c r="E41" t="s">
        <v>2040</v>
      </c>
      <c r="F41" s="37">
        <v>60</v>
      </c>
    </row>
    <row r="42" spans="1:6" x14ac:dyDescent="0.25">
      <c r="A42" t="s">
        <v>4251</v>
      </c>
      <c r="B42" t="s">
        <v>3354</v>
      </c>
      <c r="C42" t="s">
        <v>535</v>
      </c>
      <c r="D42" s="10">
        <v>41919</v>
      </c>
      <c r="E42" t="s">
        <v>2040</v>
      </c>
      <c r="F42" s="37">
        <v>60</v>
      </c>
    </row>
    <row r="43" spans="1:6" x14ac:dyDescent="0.25">
      <c r="A43" t="s">
        <v>4251</v>
      </c>
      <c r="B43" t="s">
        <v>3354</v>
      </c>
      <c r="C43" t="s">
        <v>535</v>
      </c>
      <c r="D43" s="10">
        <v>41919</v>
      </c>
      <c r="E43" t="s">
        <v>2040</v>
      </c>
      <c r="F43" s="37">
        <v>60</v>
      </c>
    </row>
    <row r="44" spans="1:6" x14ac:dyDescent="0.25">
      <c r="A44" t="s">
        <v>4251</v>
      </c>
      <c r="B44" t="s">
        <v>3354</v>
      </c>
      <c r="C44" t="s">
        <v>1241</v>
      </c>
      <c r="D44" s="10" t="s">
        <v>3829</v>
      </c>
      <c r="E44" t="s">
        <v>3355</v>
      </c>
      <c r="F44" s="37">
        <v>12</v>
      </c>
    </row>
    <row r="45" spans="1:6" x14ac:dyDescent="0.25">
      <c r="A45" t="s">
        <v>4251</v>
      </c>
      <c r="B45" t="s">
        <v>3354</v>
      </c>
      <c r="C45" t="s">
        <v>535</v>
      </c>
      <c r="D45" s="10" t="s">
        <v>3831</v>
      </c>
      <c r="E45" t="s">
        <v>2040</v>
      </c>
      <c r="F45" s="37">
        <v>66</v>
      </c>
    </row>
    <row r="46" spans="1:6" x14ac:dyDescent="0.25">
      <c r="A46" t="s">
        <v>4251</v>
      </c>
      <c r="B46" t="s">
        <v>3354</v>
      </c>
      <c r="C46" t="s">
        <v>535</v>
      </c>
      <c r="D46" s="10" t="s">
        <v>3831</v>
      </c>
      <c r="E46" t="s">
        <v>2040</v>
      </c>
      <c r="F46" s="37">
        <v>66</v>
      </c>
    </row>
    <row r="47" spans="1:6" x14ac:dyDescent="0.25">
      <c r="A47" t="s">
        <v>4251</v>
      </c>
      <c r="B47" t="s">
        <v>3354</v>
      </c>
      <c r="C47" t="s">
        <v>535</v>
      </c>
      <c r="D47" s="10" t="s">
        <v>3831</v>
      </c>
      <c r="E47" t="s">
        <v>2040</v>
      </c>
      <c r="F47" s="37">
        <v>66</v>
      </c>
    </row>
    <row r="48" spans="1:6" x14ac:dyDescent="0.25">
      <c r="A48" t="s">
        <v>4251</v>
      </c>
      <c r="B48" t="s">
        <v>3354</v>
      </c>
      <c r="C48" t="s">
        <v>535</v>
      </c>
      <c r="D48" s="10" t="s">
        <v>3831</v>
      </c>
      <c r="E48" t="s">
        <v>2040</v>
      </c>
      <c r="F48" s="37">
        <v>66</v>
      </c>
    </row>
    <row r="49" spans="1:6" x14ac:dyDescent="0.25">
      <c r="A49" t="s">
        <v>4251</v>
      </c>
      <c r="B49" t="s">
        <v>3354</v>
      </c>
      <c r="C49" t="s">
        <v>535</v>
      </c>
      <c r="D49" s="10" t="s">
        <v>3831</v>
      </c>
      <c r="E49" t="s">
        <v>2040</v>
      </c>
      <c r="F49" s="37">
        <v>66</v>
      </c>
    </row>
    <row r="50" spans="1:6" x14ac:dyDescent="0.25">
      <c r="A50" t="s">
        <v>4251</v>
      </c>
      <c r="B50" t="s">
        <v>3354</v>
      </c>
      <c r="C50" t="s">
        <v>535</v>
      </c>
      <c r="D50" s="10" t="s">
        <v>3831</v>
      </c>
      <c r="E50" t="s">
        <v>2040</v>
      </c>
      <c r="F50" s="37">
        <v>66</v>
      </c>
    </row>
    <row r="51" spans="1:6" x14ac:dyDescent="0.25">
      <c r="A51" t="s">
        <v>4251</v>
      </c>
      <c r="B51" t="s">
        <v>3358</v>
      </c>
      <c r="C51" t="s">
        <v>151</v>
      </c>
      <c r="D51" s="10">
        <v>41975</v>
      </c>
      <c r="E51" t="s">
        <v>2402</v>
      </c>
      <c r="F51" s="37">
        <v>2400</v>
      </c>
    </row>
    <row r="52" spans="1:6" x14ac:dyDescent="0.25">
      <c r="A52" t="s">
        <v>4251</v>
      </c>
      <c r="B52" t="s">
        <v>3354</v>
      </c>
      <c r="C52" t="s">
        <v>1640</v>
      </c>
      <c r="D52" s="10">
        <v>42135</v>
      </c>
      <c r="E52" t="s">
        <v>2040</v>
      </c>
      <c r="F52" s="37">
        <v>60</v>
      </c>
    </row>
    <row r="53" spans="1:6" x14ac:dyDescent="0.25">
      <c r="A53" t="s">
        <v>4251</v>
      </c>
      <c r="B53" t="s">
        <v>3354</v>
      </c>
      <c r="C53" t="s">
        <v>1640</v>
      </c>
      <c r="D53" s="10">
        <v>42135</v>
      </c>
      <c r="E53" t="s">
        <v>2040</v>
      </c>
      <c r="F53" s="37">
        <v>60</v>
      </c>
    </row>
    <row r="54" spans="1:6" x14ac:dyDescent="0.25">
      <c r="A54" t="s">
        <v>4251</v>
      </c>
      <c r="B54" t="s">
        <v>3354</v>
      </c>
      <c r="C54" t="s">
        <v>1640</v>
      </c>
      <c r="D54" s="10">
        <v>42135</v>
      </c>
      <c r="E54" t="s">
        <v>2040</v>
      </c>
      <c r="F54" s="37">
        <v>60</v>
      </c>
    </row>
    <row r="55" spans="1:6" x14ac:dyDescent="0.25">
      <c r="A55" t="s">
        <v>4251</v>
      </c>
      <c r="B55" t="s">
        <v>3354</v>
      </c>
      <c r="C55" t="s">
        <v>1640</v>
      </c>
      <c r="D55" s="10" t="s">
        <v>3833</v>
      </c>
      <c r="E55" t="s">
        <v>2040</v>
      </c>
      <c r="F55" s="37">
        <v>60</v>
      </c>
    </row>
    <row r="56" spans="1:6" x14ac:dyDescent="0.25">
      <c r="A56" t="s">
        <v>4251</v>
      </c>
      <c r="B56" t="s">
        <v>3354</v>
      </c>
      <c r="C56" t="s">
        <v>1640</v>
      </c>
      <c r="D56" s="10" t="s">
        <v>3833</v>
      </c>
      <c r="E56" t="s">
        <v>2040</v>
      </c>
      <c r="F56" s="37">
        <v>60</v>
      </c>
    </row>
    <row r="57" spans="1:6" x14ac:dyDescent="0.25">
      <c r="A57" t="s">
        <v>4251</v>
      </c>
      <c r="B57" t="s">
        <v>3354</v>
      </c>
      <c r="C57" t="s">
        <v>1640</v>
      </c>
      <c r="D57" s="10" t="s">
        <v>3833</v>
      </c>
      <c r="E57" t="s">
        <v>2040</v>
      </c>
      <c r="F57" s="37">
        <v>60</v>
      </c>
    </row>
    <row r="58" spans="1:6" x14ac:dyDescent="0.25">
      <c r="A58" t="s">
        <v>4251</v>
      </c>
      <c r="B58" t="s">
        <v>3354</v>
      </c>
      <c r="C58" t="s">
        <v>1640</v>
      </c>
      <c r="D58" s="10" t="s">
        <v>3833</v>
      </c>
      <c r="E58" t="s">
        <v>2040</v>
      </c>
      <c r="F58" s="37">
        <v>60</v>
      </c>
    </row>
    <row r="59" spans="1:6" x14ac:dyDescent="0.25">
      <c r="A59" t="s">
        <v>4251</v>
      </c>
      <c r="B59" t="s">
        <v>3354</v>
      </c>
      <c r="C59" t="s">
        <v>1640</v>
      </c>
      <c r="D59" s="10" t="s">
        <v>3833</v>
      </c>
      <c r="E59" t="s">
        <v>2040</v>
      </c>
      <c r="F59" s="37">
        <v>60</v>
      </c>
    </row>
    <row r="60" spans="1:6" x14ac:dyDescent="0.25">
      <c r="A60" t="s">
        <v>4251</v>
      </c>
      <c r="B60" t="s">
        <v>3354</v>
      </c>
      <c r="C60" t="s">
        <v>1640</v>
      </c>
      <c r="D60" s="10" t="s">
        <v>3833</v>
      </c>
      <c r="E60" t="s">
        <v>2040</v>
      </c>
      <c r="F60" s="37">
        <v>60</v>
      </c>
    </row>
    <row r="61" spans="1:6" x14ac:dyDescent="0.25">
      <c r="A61" t="s">
        <v>4251</v>
      </c>
      <c r="B61" t="s">
        <v>3354</v>
      </c>
      <c r="C61" t="s">
        <v>1640</v>
      </c>
      <c r="D61" s="10" t="s">
        <v>3833</v>
      </c>
      <c r="E61" t="s">
        <v>2040</v>
      </c>
      <c r="F61" s="37">
        <v>60</v>
      </c>
    </row>
    <row r="62" spans="1:6" x14ac:dyDescent="0.25">
      <c r="A62" t="s">
        <v>4251</v>
      </c>
      <c r="B62" t="s">
        <v>3354</v>
      </c>
      <c r="C62" t="s">
        <v>1640</v>
      </c>
      <c r="D62" s="10" t="s">
        <v>3833</v>
      </c>
      <c r="E62" t="s">
        <v>2040</v>
      </c>
      <c r="F62" s="37">
        <v>60</v>
      </c>
    </row>
    <row r="63" spans="1:6" x14ac:dyDescent="0.25">
      <c r="A63" t="s">
        <v>4251</v>
      </c>
      <c r="B63" t="s">
        <v>3354</v>
      </c>
      <c r="C63" t="s">
        <v>1640</v>
      </c>
      <c r="D63" s="10">
        <v>42437</v>
      </c>
      <c r="E63" t="s">
        <v>2040</v>
      </c>
      <c r="F63" s="37">
        <v>60</v>
      </c>
    </row>
    <row r="64" spans="1:6" x14ac:dyDescent="0.25">
      <c r="A64" t="s">
        <v>4251</v>
      </c>
      <c r="B64" t="s">
        <v>3354</v>
      </c>
      <c r="C64" t="s">
        <v>1640</v>
      </c>
      <c r="D64" s="10">
        <v>42437</v>
      </c>
      <c r="E64" t="s">
        <v>2040</v>
      </c>
      <c r="F64" s="37">
        <v>60</v>
      </c>
    </row>
    <row r="65" spans="1:6" x14ac:dyDescent="0.25">
      <c r="A65" t="s">
        <v>4251</v>
      </c>
      <c r="B65" t="s">
        <v>3354</v>
      </c>
      <c r="C65" t="s">
        <v>1640</v>
      </c>
      <c r="D65" s="10">
        <v>42437</v>
      </c>
      <c r="E65" t="s">
        <v>2040</v>
      </c>
      <c r="F65" s="37">
        <v>60</v>
      </c>
    </row>
    <row r="66" spans="1:6" x14ac:dyDescent="0.25">
      <c r="A66" t="s">
        <v>4251</v>
      </c>
      <c r="B66" t="s">
        <v>3354</v>
      </c>
      <c r="C66" t="s">
        <v>1241</v>
      </c>
      <c r="D66" s="10" t="s">
        <v>3835</v>
      </c>
      <c r="E66" t="s">
        <v>3355</v>
      </c>
      <c r="F66" s="37">
        <v>11</v>
      </c>
    </row>
    <row r="67" spans="1:6" x14ac:dyDescent="0.25">
      <c r="A67" t="s">
        <v>4251</v>
      </c>
      <c r="B67" t="s">
        <v>3354</v>
      </c>
      <c r="C67" t="s">
        <v>1241</v>
      </c>
      <c r="D67" s="10">
        <v>42471</v>
      </c>
      <c r="E67" t="s">
        <v>3355</v>
      </c>
      <c r="F67" s="37">
        <v>19</v>
      </c>
    </row>
    <row r="68" spans="1:6" x14ac:dyDescent="0.25">
      <c r="A68" t="s">
        <v>4251</v>
      </c>
      <c r="B68" t="s">
        <v>3354</v>
      </c>
      <c r="C68" t="s">
        <v>1640</v>
      </c>
      <c r="D68" s="10">
        <v>42647</v>
      </c>
      <c r="E68" t="s">
        <v>2040</v>
      </c>
      <c r="F68" s="37">
        <v>60</v>
      </c>
    </row>
    <row r="69" spans="1:6" x14ac:dyDescent="0.25">
      <c r="A69" t="s">
        <v>4251</v>
      </c>
      <c r="B69" t="s">
        <v>3354</v>
      </c>
      <c r="C69" t="s">
        <v>1640</v>
      </c>
      <c r="D69" s="10">
        <v>42647</v>
      </c>
      <c r="E69" t="s">
        <v>2040</v>
      </c>
      <c r="F69" s="37">
        <v>60</v>
      </c>
    </row>
    <row r="70" spans="1:6" x14ac:dyDescent="0.25">
      <c r="A70" t="s">
        <v>4251</v>
      </c>
      <c r="B70" t="s">
        <v>3354</v>
      </c>
      <c r="C70" t="s">
        <v>1640</v>
      </c>
      <c r="D70" s="10">
        <v>42647</v>
      </c>
      <c r="E70" t="s">
        <v>2040</v>
      </c>
      <c r="F70" s="37">
        <v>60</v>
      </c>
    </row>
    <row r="71" spans="1:6" x14ac:dyDescent="0.25">
      <c r="A71" t="s">
        <v>4251</v>
      </c>
      <c r="B71" t="s">
        <v>3354</v>
      </c>
      <c r="C71" t="s">
        <v>1640</v>
      </c>
      <c r="D71" s="10">
        <v>42647</v>
      </c>
      <c r="E71" t="s">
        <v>2040</v>
      </c>
      <c r="F71" s="37">
        <v>60</v>
      </c>
    </row>
    <row r="72" spans="1:6" x14ac:dyDescent="0.25">
      <c r="A72" t="s">
        <v>4251</v>
      </c>
      <c r="B72" t="s">
        <v>3354</v>
      </c>
      <c r="C72" t="s">
        <v>1640</v>
      </c>
      <c r="D72" s="10">
        <v>42647</v>
      </c>
      <c r="E72" t="s">
        <v>2040</v>
      </c>
      <c r="F72" s="37">
        <v>60</v>
      </c>
    </row>
    <row r="73" spans="1:6" x14ac:dyDescent="0.25">
      <c r="A73" t="s">
        <v>4251</v>
      </c>
      <c r="B73" t="s">
        <v>3354</v>
      </c>
      <c r="C73" t="s">
        <v>1640</v>
      </c>
      <c r="D73" s="10">
        <v>42647</v>
      </c>
      <c r="E73" t="s">
        <v>2040</v>
      </c>
      <c r="F73" s="37">
        <v>60</v>
      </c>
    </row>
    <row r="74" spans="1:6" x14ac:dyDescent="0.25">
      <c r="A74" t="s">
        <v>4251</v>
      </c>
      <c r="B74" t="s">
        <v>3354</v>
      </c>
      <c r="C74" t="s">
        <v>1640</v>
      </c>
      <c r="D74" s="10">
        <v>42647</v>
      </c>
      <c r="E74" t="s">
        <v>2040</v>
      </c>
      <c r="F74" s="37">
        <v>60</v>
      </c>
    </row>
    <row r="75" spans="1:6" x14ac:dyDescent="0.25">
      <c r="A75" t="s">
        <v>4251</v>
      </c>
      <c r="B75" t="s">
        <v>3354</v>
      </c>
      <c r="C75" t="s">
        <v>1640</v>
      </c>
      <c r="D75" s="10">
        <v>42647</v>
      </c>
      <c r="E75" t="s">
        <v>2040</v>
      </c>
      <c r="F75" s="37">
        <v>60</v>
      </c>
    </row>
    <row r="76" spans="1:6" x14ac:dyDescent="0.25">
      <c r="A76" t="s">
        <v>4251</v>
      </c>
      <c r="B76" t="s">
        <v>3354</v>
      </c>
      <c r="C76" t="s">
        <v>1640</v>
      </c>
      <c r="D76" s="10">
        <v>42647</v>
      </c>
      <c r="E76" t="s">
        <v>2040</v>
      </c>
      <c r="F76" s="37">
        <v>60</v>
      </c>
    </row>
    <row r="77" spans="1:6" x14ac:dyDescent="0.25">
      <c r="A77" t="s">
        <v>4251</v>
      </c>
      <c r="B77" t="s">
        <v>3354</v>
      </c>
      <c r="C77" t="s">
        <v>1640</v>
      </c>
      <c r="D77" s="10">
        <v>42647</v>
      </c>
      <c r="E77" t="s">
        <v>2040</v>
      </c>
      <c r="F77" s="37">
        <v>60</v>
      </c>
    </row>
    <row r="78" spans="1:6" x14ac:dyDescent="0.25">
      <c r="A78" t="s">
        <v>4251</v>
      </c>
      <c r="B78" t="s">
        <v>3354</v>
      </c>
      <c r="C78" t="s">
        <v>535</v>
      </c>
      <c r="D78" s="10" t="s">
        <v>3840</v>
      </c>
      <c r="E78" t="s">
        <v>3355</v>
      </c>
      <c r="F78" s="37">
        <v>50</v>
      </c>
    </row>
    <row r="79" spans="1:6" x14ac:dyDescent="0.25">
      <c r="A79" t="s">
        <v>4251</v>
      </c>
      <c r="B79" t="s">
        <v>3354</v>
      </c>
      <c r="C79" t="s">
        <v>535</v>
      </c>
      <c r="D79" s="10" t="s">
        <v>3840</v>
      </c>
      <c r="E79" t="s">
        <v>3355</v>
      </c>
      <c r="F79" s="37">
        <v>12</v>
      </c>
    </row>
    <row r="80" spans="1:6" x14ac:dyDescent="0.25">
      <c r="A80" t="s">
        <v>4251</v>
      </c>
      <c r="B80" t="s">
        <v>3354</v>
      </c>
      <c r="C80" t="s">
        <v>535</v>
      </c>
      <c r="D80" s="10" t="s">
        <v>3840</v>
      </c>
      <c r="E80" t="s">
        <v>3355</v>
      </c>
      <c r="F80" s="37">
        <v>50</v>
      </c>
    </row>
    <row r="81" spans="1:6" x14ac:dyDescent="0.25">
      <c r="A81" t="s">
        <v>4251</v>
      </c>
      <c r="B81" t="s">
        <v>3354</v>
      </c>
      <c r="C81" t="s">
        <v>535</v>
      </c>
      <c r="D81" s="10" t="s">
        <v>3840</v>
      </c>
      <c r="E81" t="s">
        <v>3355</v>
      </c>
      <c r="F81" s="37">
        <v>12</v>
      </c>
    </row>
    <row r="82" spans="1:6" x14ac:dyDescent="0.25">
      <c r="A82" t="s">
        <v>4251</v>
      </c>
      <c r="B82" t="s">
        <v>3354</v>
      </c>
      <c r="C82" t="s">
        <v>535</v>
      </c>
      <c r="D82" s="10" t="s">
        <v>3840</v>
      </c>
      <c r="E82" t="s">
        <v>3355</v>
      </c>
      <c r="F82" s="37">
        <v>50</v>
      </c>
    </row>
    <row r="83" spans="1:6" x14ac:dyDescent="0.25">
      <c r="A83" t="s">
        <v>4251</v>
      </c>
      <c r="B83" t="s">
        <v>3354</v>
      </c>
      <c r="C83" t="s">
        <v>535</v>
      </c>
      <c r="D83" s="10" t="s">
        <v>3840</v>
      </c>
      <c r="E83" t="s">
        <v>3355</v>
      </c>
      <c r="F83" s="37">
        <v>12</v>
      </c>
    </row>
    <row r="84" spans="1:6" x14ac:dyDescent="0.25">
      <c r="A84" t="s">
        <v>4251</v>
      </c>
      <c r="B84" t="s">
        <v>3354</v>
      </c>
      <c r="C84" t="s">
        <v>535</v>
      </c>
      <c r="D84" s="10" t="s">
        <v>3840</v>
      </c>
      <c r="E84" t="s">
        <v>3355</v>
      </c>
      <c r="F84" s="37">
        <v>50</v>
      </c>
    </row>
    <row r="85" spans="1:6" x14ac:dyDescent="0.25">
      <c r="A85" t="s">
        <v>4251</v>
      </c>
      <c r="B85" t="s">
        <v>3354</v>
      </c>
      <c r="C85" t="s">
        <v>535</v>
      </c>
      <c r="D85" s="10" t="s">
        <v>3840</v>
      </c>
      <c r="E85" t="s">
        <v>3355</v>
      </c>
      <c r="F85" s="37">
        <v>12</v>
      </c>
    </row>
    <row r="86" spans="1:6" x14ac:dyDescent="0.25">
      <c r="A86" t="s">
        <v>4251</v>
      </c>
      <c r="B86" t="s">
        <v>3354</v>
      </c>
      <c r="C86" t="s">
        <v>535</v>
      </c>
      <c r="D86" s="10" t="s">
        <v>3840</v>
      </c>
      <c r="E86" t="s">
        <v>3355</v>
      </c>
      <c r="F86" s="37">
        <v>50</v>
      </c>
    </row>
    <row r="87" spans="1:6" x14ac:dyDescent="0.25">
      <c r="A87" t="s">
        <v>4251</v>
      </c>
      <c r="B87" t="s">
        <v>3354</v>
      </c>
      <c r="C87" t="s">
        <v>535</v>
      </c>
      <c r="D87" s="10" t="s">
        <v>3840</v>
      </c>
      <c r="E87" t="s">
        <v>3355</v>
      </c>
      <c r="F87" s="37">
        <v>12</v>
      </c>
    </row>
    <row r="88" spans="1:6" x14ac:dyDescent="0.25">
      <c r="A88" s="41" t="s">
        <v>4252</v>
      </c>
      <c r="B88" s="41" t="s">
        <v>3354</v>
      </c>
      <c r="C88" s="41" t="s">
        <v>1241</v>
      </c>
      <c r="D88" s="10">
        <v>41310</v>
      </c>
      <c r="E88" t="s">
        <v>3355</v>
      </c>
      <c r="F88" s="37">
        <v>60</v>
      </c>
    </row>
    <row r="89" spans="1:6" x14ac:dyDescent="0.25">
      <c r="A89" s="41" t="s">
        <v>4252</v>
      </c>
      <c r="B89" t="s">
        <v>3354</v>
      </c>
      <c r="C89" s="41" t="s">
        <v>1241</v>
      </c>
      <c r="D89" s="10">
        <v>41310</v>
      </c>
      <c r="E89" t="s">
        <v>3355</v>
      </c>
      <c r="F89" s="37">
        <v>60</v>
      </c>
    </row>
    <row r="90" spans="1:6" x14ac:dyDescent="0.25">
      <c r="A90" s="41" t="s">
        <v>4252</v>
      </c>
      <c r="B90" t="s">
        <v>3354</v>
      </c>
      <c r="C90" s="41" t="s">
        <v>1241</v>
      </c>
      <c r="D90" s="10">
        <v>41370</v>
      </c>
      <c r="E90" t="s">
        <v>3355</v>
      </c>
      <c r="F90" s="37">
        <v>67</v>
      </c>
    </row>
    <row r="91" spans="1:6" x14ac:dyDescent="0.25">
      <c r="A91" s="41" t="s">
        <v>4252</v>
      </c>
      <c r="B91" t="s">
        <v>3354</v>
      </c>
      <c r="C91" s="41" t="s">
        <v>1241</v>
      </c>
      <c r="D91" s="10" t="s">
        <v>3824</v>
      </c>
      <c r="E91" t="s">
        <v>3355</v>
      </c>
      <c r="F91" s="37">
        <v>35</v>
      </c>
    </row>
    <row r="92" spans="1:6" x14ac:dyDescent="0.25">
      <c r="A92" s="41" t="s">
        <v>4252</v>
      </c>
      <c r="B92" t="s">
        <v>3354</v>
      </c>
      <c r="C92" s="41" t="s">
        <v>241</v>
      </c>
      <c r="D92" s="10">
        <v>41526</v>
      </c>
      <c r="E92" t="s">
        <v>2890</v>
      </c>
      <c r="F92" s="37">
        <v>478</v>
      </c>
    </row>
    <row r="93" spans="1:6" x14ac:dyDescent="0.25">
      <c r="A93" s="41" t="s">
        <v>4252</v>
      </c>
      <c r="B93" t="s">
        <v>3354</v>
      </c>
      <c r="C93" s="41" t="s">
        <v>1241</v>
      </c>
      <c r="D93" s="10">
        <v>41740</v>
      </c>
      <c r="E93" t="s">
        <v>2663</v>
      </c>
      <c r="F93" s="37">
        <v>27870</v>
      </c>
    </row>
    <row r="94" spans="1:6" x14ac:dyDescent="0.25">
      <c r="A94" s="41" t="s">
        <v>4252</v>
      </c>
      <c r="B94" t="s">
        <v>3354</v>
      </c>
      <c r="C94" s="41" t="s">
        <v>241</v>
      </c>
      <c r="D94" s="10" t="s">
        <v>3827</v>
      </c>
      <c r="E94" t="s">
        <v>2890</v>
      </c>
      <c r="F94" s="37">
        <v>924</v>
      </c>
    </row>
    <row r="95" spans="1:6" x14ac:dyDescent="0.25">
      <c r="A95" s="41" t="s">
        <v>4252</v>
      </c>
      <c r="B95" t="s">
        <v>3354</v>
      </c>
      <c r="C95" s="41" t="s">
        <v>1241</v>
      </c>
      <c r="D95" s="10" t="s">
        <v>3828</v>
      </c>
      <c r="E95" t="s">
        <v>3355</v>
      </c>
      <c r="F95" s="37">
        <v>32</v>
      </c>
    </row>
    <row r="96" spans="1:6" x14ac:dyDescent="0.25">
      <c r="A96" s="41" t="s">
        <v>4252</v>
      </c>
      <c r="B96" t="s">
        <v>3354</v>
      </c>
      <c r="C96" s="41" t="s">
        <v>1241</v>
      </c>
      <c r="D96" s="10" t="s">
        <v>3828</v>
      </c>
      <c r="E96" t="s">
        <v>3356</v>
      </c>
      <c r="F96" s="37">
        <v>1485</v>
      </c>
    </row>
    <row r="97" spans="1:6" x14ac:dyDescent="0.25">
      <c r="A97" s="41" t="s">
        <v>4252</v>
      </c>
      <c r="B97" t="s">
        <v>3354</v>
      </c>
      <c r="C97" s="41" t="s">
        <v>1241</v>
      </c>
      <c r="D97" s="10" t="s">
        <v>3828</v>
      </c>
      <c r="E97" t="s">
        <v>3356</v>
      </c>
      <c r="F97" s="37">
        <v>16</v>
      </c>
    </row>
    <row r="98" spans="1:6" x14ac:dyDescent="0.25">
      <c r="A98" s="41" t="s">
        <v>4252</v>
      </c>
      <c r="B98" t="s">
        <v>3354</v>
      </c>
      <c r="C98" s="41" t="s">
        <v>1241</v>
      </c>
      <c r="D98" s="10" t="s">
        <v>3828</v>
      </c>
      <c r="E98" t="s">
        <v>3356</v>
      </c>
      <c r="F98" s="37">
        <v>78</v>
      </c>
    </row>
    <row r="99" spans="1:6" x14ac:dyDescent="0.25">
      <c r="A99" s="41" t="s">
        <v>4252</v>
      </c>
      <c r="B99" t="s">
        <v>3354</v>
      </c>
      <c r="C99" s="41" t="s">
        <v>1241</v>
      </c>
      <c r="D99" s="10" t="s">
        <v>3828</v>
      </c>
      <c r="E99" t="s">
        <v>3357</v>
      </c>
      <c r="F99" s="37">
        <v>207</v>
      </c>
    </row>
    <row r="100" spans="1:6" x14ac:dyDescent="0.25">
      <c r="A100" s="41" t="s">
        <v>4252</v>
      </c>
      <c r="B100" t="s">
        <v>3354</v>
      </c>
      <c r="C100" s="41" t="s">
        <v>1241</v>
      </c>
      <c r="D100" s="10" t="s">
        <v>3828</v>
      </c>
      <c r="E100" t="s">
        <v>3356</v>
      </c>
      <c r="F100" s="37">
        <v>31</v>
      </c>
    </row>
    <row r="101" spans="1:6" x14ac:dyDescent="0.25">
      <c r="A101" t="s">
        <v>4252</v>
      </c>
      <c r="B101" t="s">
        <v>3354</v>
      </c>
      <c r="C101" t="s">
        <v>1241</v>
      </c>
      <c r="D101" s="10" t="s">
        <v>3830</v>
      </c>
      <c r="E101" t="s">
        <v>3355</v>
      </c>
      <c r="F101" s="37">
        <v>49</v>
      </c>
    </row>
    <row r="102" spans="1:6" x14ac:dyDescent="0.25">
      <c r="A102" t="s">
        <v>4252</v>
      </c>
      <c r="B102" t="s">
        <v>3354</v>
      </c>
      <c r="C102" t="s">
        <v>1241</v>
      </c>
      <c r="D102" s="10" t="s">
        <v>3830</v>
      </c>
      <c r="E102" t="s">
        <v>3355</v>
      </c>
      <c r="F102" s="37">
        <v>49</v>
      </c>
    </row>
    <row r="103" spans="1:6" x14ac:dyDescent="0.25">
      <c r="A103" t="s">
        <v>4252</v>
      </c>
      <c r="B103" t="s">
        <v>3354</v>
      </c>
      <c r="C103" t="s">
        <v>467</v>
      </c>
      <c r="D103" s="10">
        <v>42041</v>
      </c>
      <c r="E103" t="s">
        <v>2045</v>
      </c>
      <c r="F103" s="37">
        <v>20</v>
      </c>
    </row>
    <row r="104" spans="1:6" x14ac:dyDescent="0.25">
      <c r="A104" t="s">
        <v>4252</v>
      </c>
      <c r="B104" t="s">
        <v>3354</v>
      </c>
      <c r="C104" t="s">
        <v>241</v>
      </c>
      <c r="D104" s="10" t="s">
        <v>3832</v>
      </c>
      <c r="E104" t="s">
        <v>2890</v>
      </c>
      <c r="F104" s="37">
        <v>526</v>
      </c>
    </row>
    <row r="105" spans="1:6" x14ac:dyDescent="0.25">
      <c r="A105" t="s">
        <v>4252</v>
      </c>
      <c r="B105" t="s">
        <v>3354</v>
      </c>
      <c r="C105" t="s">
        <v>1241</v>
      </c>
      <c r="D105" s="10" t="s">
        <v>3834</v>
      </c>
      <c r="E105" t="s">
        <v>3355</v>
      </c>
      <c r="F105" s="37">
        <v>28</v>
      </c>
    </row>
    <row r="106" spans="1:6" x14ac:dyDescent="0.25">
      <c r="A106" t="s">
        <v>4252</v>
      </c>
      <c r="B106" t="s">
        <v>3354</v>
      </c>
      <c r="C106" t="s">
        <v>1241</v>
      </c>
      <c r="D106" s="10" t="s">
        <v>3834</v>
      </c>
      <c r="E106" t="s">
        <v>3355</v>
      </c>
      <c r="F106" s="37">
        <v>28</v>
      </c>
    </row>
    <row r="107" spans="1:6" x14ac:dyDescent="0.25">
      <c r="A107" t="s">
        <v>4252</v>
      </c>
      <c r="B107" t="s">
        <v>3354</v>
      </c>
      <c r="C107" t="s">
        <v>1241</v>
      </c>
      <c r="D107" s="10" t="s">
        <v>3834</v>
      </c>
      <c r="E107" t="s">
        <v>3355</v>
      </c>
      <c r="F107" s="37">
        <v>28</v>
      </c>
    </row>
    <row r="108" spans="1:6" x14ac:dyDescent="0.25">
      <c r="A108" t="s">
        <v>4252</v>
      </c>
      <c r="B108" t="s">
        <v>3354</v>
      </c>
      <c r="C108" t="s">
        <v>1241</v>
      </c>
      <c r="D108" s="10" t="s">
        <v>3837</v>
      </c>
      <c r="E108" t="s">
        <v>3355</v>
      </c>
      <c r="F108" s="37">
        <v>61</v>
      </c>
    </row>
    <row r="109" spans="1:6" x14ac:dyDescent="0.25">
      <c r="A109" t="s">
        <v>4252</v>
      </c>
      <c r="B109" t="s">
        <v>3354</v>
      </c>
      <c r="C109" t="s">
        <v>1640</v>
      </c>
      <c r="D109" s="10" t="s">
        <v>3838</v>
      </c>
      <c r="E109" t="s">
        <v>2040</v>
      </c>
      <c r="F109" s="37">
        <v>60</v>
      </c>
    </row>
    <row r="110" spans="1:6" x14ac:dyDescent="0.25">
      <c r="A110" t="s">
        <v>4252</v>
      </c>
      <c r="B110" t="s">
        <v>3354</v>
      </c>
      <c r="C110" t="s">
        <v>1640</v>
      </c>
      <c r="D110" s="10" t="s">
        <v>3838</v>
      </c>
      <c r="E110" t="s">
        <v>2040</v>
      </c>
      <c r="F110" s="37">
        <v>60</v>
      </c>
    </row>
    <row r="111" spans="1:6" x14ac:dyDescent="0.25">
      <c r="A111" t="s">
        <v>4252</v>
      </c>
      <c r="B111" t="s">
        <v>3354</v>
      </c>
      <c r="C111" t="s">
        <v>1640</v>
      </c>
      <c r="D111" s="10" t="s">
        <v>3838</v>
      </c>
      <c r="E111" t="s">
        <v>2040</v>
      </c>
      <c r="F111" s="37">
        <v>60</v>
      </c>
    </row>
    <row r="112" spans="1:6" x14ac:dyDescent="0.25">
      <c r="A112" t="s">
        <v>4252</v>
      </c>
      <c r="B112" t="s">
        <v>3354</v>
      </c>
      <c r="C112" t="s">
        <v>1640</v>
      </c>
      <c r="D112" s="10" t="s">
        <v>3838</v>
      </c>
      <c r="E112" t="s">
        <v>2040</v>
      </c>
      <c r="F112" s="37">
        <v>60</v>
      </c>
    </row>
    <row r="113" spans="1:6" x14ac:dyDescent="0.25">
      <c r="A113" t="s">
        <v>4252</v>
      </c>
      <c r="B113" t="s">
        <v>3354</v>
      </c>
      <c r="C113" t="s">
        <v>1640</v>
      </c>
      <c r="D113" s="10" t="s">
        <v>3838</v>
      </c>
      <c r="E113" t="s">
        <v>2040</v>
      </c>
      <c r="F113" s="37">
        <v>60</v>
      </c>
    </row>
    <row r="114" spans="1:6" x14ac:dyDescent="0.25">
      <c r="A114" t="s">
        <v>4252</v>
      </c>
      <c r="B114" t="s">
        <v>3354</v>
      </c>
      <c r="C114" t="s">
        <v>1640</v>
      </c>
      <c r="D114" s="10" t="s">
        <v>3838</v>
      </c>
      <c r="E114" t="s">
        <v>2040</v>
      </c>
      <c r="F114" s="37">
        <v>60</v>
      </c>
    </row>
    <row r="115" spans="1:6" x14ac:dyDescent="0.25">
      <c r="A115" t="s">
        <v>4252</v>
      </c>
      <c r="B115" t="s">
        <v>3354</v>
      </c>
      <c r="C115" t="s">
        <v>1640</v>
      </c>
      <c r="D115" s="10" t="s">
        <v>3839</v>
      </c>
      <c r="E115" t="s">
        <v>2040</v>
      </c>
      <c r="F115" s="37">
        <v>60</v>
      </c>
    </row>
    <row r="116" spans="1:6" x14ac:dyDescent="0.25">
      <c r="A116" t="s">
        <v>4252</v>
      </c>
      <c r="B116" t="s">
        <v>3354</v>
      </c>
      <c r="C116" t="s">
        <v>1640</v>
      </c>
      <c r="D116" s="10" t="s">
        <v>3839</v>
      </c>
      <c r="E116" t="s">
        <v>2040</v>
      </c>
      <c r="F116" s="37">
        <v>60</v>
      </c>
    </row>
    <row r="117" spans="1:6" x14ac:dyDescent="0.25">
      <c r="A117" t="s">
        <v>4252</v>
      </c>
      <c r="B117" t="s">
        <v>3354</v>
      </c>
      <c r="C117" t="s">
        <v>1640</v>
      </c>
      <c r="D117" s="10" t="s">
        <v>3839</v>
      </c>
      <c r="E117" t="s">
        <v>2040</v>
      </c>
      <c r="F117" s="37">
        <v>60</v>
      </c>
    </row>
    <row r="118" spans="1:6" x14ac:dyDescent="0.25">
      <c r="A118" t="s">
        <v>4252</v>
      </c>
      <c r="B118" t="s">
        <v>3354</v>
      </c>
      <c r="C118" t="s">
        <v>1640</v>
      </c>
      <c r="D118" s="10" t="s">
        <v>3839</v>
      </c>
      <c r="E118" t="s">
        <v>2040</v>
      </c>
      <c r="F118" s="37">
        <v>60</v>
      </c>
    </row>
    <row r="119" spans="1:6" x14ac:dyDescent="0.25">
      <c r="A119" t="s">
        <v>1640</v>
      </c>
      <c r="B119" t="s">
        <v>3354</v>
      </c>
      <c r="C119" t="s">
        <v>1640</v>
      </c>
      <c r="D119" s="10">
        <v>42339</v>
      </c>
      <c r="E119" t="s">
        <v>2040</v>
      </c>
      <c r="F119" s="37">
        <v>60</v>
      </c>
    </row>
    <row r="120" spans="1:6" x14ac:dyDescent="0.25">
      <c r="A120" t="s">
        <v>1640</v>
      </c>
      <c r="B120" t="s">
        <v>3354</v>
      </c>
      <c r="C120" t="s">
        <v>1640</v>
      </c>
      <c r="D120" s="10">
        <v>42339</v>
      </c>
      <c r="E120" t="s">
        <v>2040</v>
      </c>
      <c r="F120" s="37">
        <v>60</v>
      </c>
    </row>
    <row r="121" spans="1:6" x14ac:dyDescent="0.25">
      <c r="A121" t="s">
        <v>1640</v>
      </c>
      <c r="B121" t="s">
        <v>3354</v>
      </c>
      <c r="C121" t="s">
        <v>1640</v>
      </c>
      <c r="D121" s="10">
        <v>42339</v>
      </c>
      <c r="E121" t="s">
        <v>2040</v>
      </c>
      <c r="F121" s="37">
        <v>60</v>
      </c>
    </row>
    <row r="122" spans="1:6" x14ac:dyDescent="0.25">
      <c r="A122" t="s">
        <v>1640</v>
      </c>
      <c r="B122" t="s">
        <v>3354</v>
      </c>
      <c r="C122" t="s">
        <v>1640</v>
      </c>
      <c r="D122" s="10">
        <v>42339</v>
      </c>
      <c r="E122" t="s">
        <v>2040</v>
      </c>
      <c r="F122" s="37">
        <v>60</v>
      </c>
    </row>
    <row r="123" spans="1:6" x14ac:dyDescent="0.25">
      <c r="A123" t="s">
        <v>1640</v>
      </c>
      <c r="B123" t="s">
        <v>3354</v>
      </c>
      <c r="C123" t="s">
        <v>1640</v>
      </c>
      <c r="D123" s="10">
        <v>42339</v>
      </c>
      <c r="E123" t="s">
        <v>2040</v>
      </c>
      <c r="F123" s="37">
        <v>60</v>
      </c>
    </row>
    <row r="124" spans="1:6" x14ac:dyDescent="0.25">
      <c r="A124" t="s">
        <v>1640</v>
      </c>
      <c r="B124" t="s">
        <v>3354</v>
      </c>
      <c r="C124" t="s">
        <v>1640</v>
      </c>
      <c r="D124" s="10">
        <v>42339</v>
      </c>
      <c r="E124" t="s">
        <v>2040</v>
      </c>
      <c r="F124" s="37">
        <v>60</v>
      </c>
    </row>
    <row r="125" spans="1:6" x14ac:dyDescent="0.25">
      <c r="A125" t="s">
        <v>1640</v>
      </c>
      <c r="B125" t="s">
        <v>3354</v>
      </c>
      <c r="C125" t="s">
        <v>1640</v>
      </c>
      <c r="D125" s="10" t="s">
        <v>3836</v>
      </c>
      <c r="E125" t="s">
        <v>2040</v>
      </c>
      <c r="F125" s="37">
        <v>60</v>
      </c>
    </row>
    <row r="126" spans="1:6" x14ac:dyDescent="0.25">
      <c r="A126" t="s">
        <v>1640</v>
      </c>
      <c r="B126" t="s">
        <v>3354</v>
      </c>
      <c r="C126" t="s">
        <v>1640</v>
      </c>
      <c r="D126" s="10" t="s">
        <v>3836</v>
      </c>
      <c r="E126" t="s">
        <v>2040</v>
      </c>
      <c r="F126" s="37">
        <v>60</v>
      </c>
    </row>
    <row r="127" spans="1:6" x14ac:dyDescent="0.25">
      <c r="A127" t="s">
        <v>1640</v>
      </c>
      <c r="B127" t="s">
        <v>3354</v>
      </c>
      <c r="C127" t="s">
        <v>1640</v>
      </c>
      <c r="D127" s="10" t="s">
        <v>3836</v>
      </c>
      <c r="E127" t="s">
        <v>2040</v>
      </c>
      <c r="F127" s="37">
        <v>60</v>
      </c>
    </row>
    <row r="128" spans="1:6" x14ac:dyDescent="0.25">
      <c r="A128" t="s">
        <v>1640</v>
      </c>
      <c r="B128" t="s">
        <v>3354</v>
      </c>
      <c r="C128" t="s">
        <v>1640</v>
      </c>
      <c r="D128" s="10" t="s">
        <v>3836</v>
      </c>
      <c r="E128" t="s">
        <v>2040</v>
      </c>
      <c r="F128" s="37">
        <v>60</v>
      </c>
    </row>
    <row r="129" spans="1:6" x14ac:dyDescent="0.25">
      <c r="A129" t="s">
        <v>1640</v>
      </c>
      <c r="B129" t="s">
        <v>3354</v>
      </c>
      <c r="C129" t="s">
        <v>1640</v>
      </c>
      <c r="D129" s="10" t="s">
        <v>3836</v>
      </c>
      <c r="E129" t="s">
        <v>2040</v>
      </c>
      <c r="F129" s="37">
        <v>60</v>
      </c>
    </row>
    <row r="130" spans="1:6" x14ac:dyDescent="0.25">
      <c r="A130" t="s">
        <v>1640</v>
      </c>
      <c r="B130" t="s">
        <v>3354</v>
      </c>
      <c r="C130" t="s">
        <v>1640</v>
      </c>
      <c r="D130" s="10" t="s">
        <v>3836</v>
      </c>
      <c r="E130" t="s">
        <v>2040</v>
      </c>
      <c r="F130" s="37">
        <v>60</v>
      </c>
    </row>
    <row r="131" spans="1:6" x14ac:dyDescent="0.25">
      <c r="A131" t="s">
        <v>1640</v>
      </c>
      <c r="B131" t="s">
        <v>3354</v>
      </c>
      <c r="C131" t="s">
        <v>1124</v>
      </c>
      <c r="D131" s="10">
        <v>42644</v>
      </c>
      <c r="E131" t="s">
        <v>3359</v>
      </c>
      <c r="F131" s="37">
        <v>150768</v>
      </c>
    </row>
    <row r="132" spans="1:6" x14ac:dyDescent="0.25">
      <c r="F132" s="7"/>
    </row>
    <row r="133" spans="1:6" x14ac:dyDescent="0.25">
      <c r="E133" s="74" t="s">
        <v>4249</v>
      </c>
      <c r="F133" s="39">
        <f>SUM(F2:F131)</f>
        <v>191665</v>
      </c>
    </row>
    <row r="134" spans="1:6" x14ac:dyDescent="0.25">
      <c r="F134" s="7"/>
    </row>
    <row r="135" spans="1:6" x14ac:dyDescent="0.25">
      <c r="C135" s="1" t="s">
        <v>5044</v>
      </c>
      <c r="F135" s="7">
        <v>0</v>
      </c>
    </row>
    <row r="136" spans="1:6" x14ac:dyDescent="0.25">
      <c r="C136" s="1" t="s">
        <v>5043</v>
      </c>
      <c r="F136" s="7">
        <v>0</v>
      </c>
    </row>
    <row r="137" spans="1:6" x14ac:dyDescent="0.25">
      <c r="B137" s="21"/>
      <c r="C137" s="73" t="s">
        <v>5045</v>
      </c>
      <c r="F137" s="7">
        <v>0</v>
      </c>
    </row>
    <row r="138" spans="1:6" x14ac:dyDescent="0.25">
      <c r="F138" s="7"/>
    </row>
    <row r="139" spans="1:6" x14ac:dyDescent="0.25">
      <c r="F139" s="7"/>
    </row>
    <row r="140" spans="1:6" x14ac:dyDescent="0.25">
      <c r="B140" s="21"/>
      <c r="F140" s="7"/>
    </row>
    <row r="141" spans="1:6" x14ac:dyDescent="0.25">
      <c r="C141" t="s">
        <v>1241</v>
      </c>
      <c r="F141" s="7">
        <f>SUMIF(C$2:C$131,"MSD France",F$2:F$131)</f>
        <v>30226</v>
      </c>
    </row>
    <row r="142" spans="1:6" x14ac:dyDescent="0.25">
      <c r="C142" t="s">
        <v>1124</v>
      </c>
      <c r="F142" s="7">
        <f>SUMIF(C$2:C$131,"LUNDBECK SAS",F$2:F$131)</f>
        <v>150768</v>
      </c>
    </row>
    <row r="143" spans="1:6" x14ac:dyDescent="0.25">
      <c r="B143" s="21"/>
      <c r="C143" t="s">
        <v>241</v>
      </c>
      <c r="F143" s="7">
        <f>SUMIF(C$2:C$131,"Bayer HealthCare SAS",F$2:F$131)</f>
        <v>2399</v>
      </c>
    </row>
    <row r="144" spans="1:6" x14ac:dyDescent="0.25">
      <c r="C144" t="s">
        <v>999</v>
      </c>
      <c r="F144" s="7">
        <f>SUMIF(C$2:C$131,"LABORATOIRE GLAXOSMITHKLINE",F$2:F$131)</f>
        <v>46</v>
      </c>
    </row>
    <row r="145" spans="2:6" x14ac:dyDescent="0.25">
      <c r="F145" s="7"/>
    </row>
    <row r="146" spans="2:6" x14ac:dyDescent="0.25">
      <c r="B146" s="21"/>
      <c r="C146" t="s">
        <v>1640</v>
      </c>
      <c r="F146" s="7">
        <f>SUMIF(C$2:C$131,"SESC",F$2:F$131)</f>
        <v>2760</v>
      </c>
    </row>
    <row r="147" spans="2:6" x14ac:dyDescent="0.25">
      <c r="C147" t="s">
        <v>535</v>
      </c>
      <c r="F147" s="7">
        <f>SUMIF(C$2:C$131,"EDITION DE L'INTERLIGNE",F$2:F$131)</f>
        <v>3046</v>
      </c>
    </row>
    <row r="148" spans="2:6" x14ac:dyDescent="0.25">
      <c r="F148" s="7"/>
    </row>
    <row r="149" spans="2:6" x14ac:dyDescent="0.25">
      <c r="F149" s="7"/>
    </row>
    <row r="150" spans="2:6" x14ac:dyDescent="0.25">
      <c r="F150" s="7"/>
    </row>
    <row r="151" spans="2:6" x14ac:dyDescent="0.25">
      <c r="F151" s="7"/>
    </row>
    <row r="152" spans="2:6" x14ac:dyDescent="0.25">
      <c r="F152" s="7"/>
    </row>
    <row r="153" spans="2:6" x14ac:dyDescent="0.25">
      <c r="F153" s="7"/>
    </row>
    <row r="154" spans="2:6" x14ac:dyDescent="0.25">
      <c r="F154" s="7"/>
    </row>
    <row r="155" spans="2:6" x14ac:dyDescent="0.25">
      <c r="B155" s="21"/>
      <c r="F155" s="7"/>
    </row>
    <row r="156" spans="2:6" x14ac:dyDescent="0.25">
      <c r="F156" s="7"/>
    </row>
    <row r="157" spans="2:6" x14ac:dyDescent="0.25">
      <c r="F157" s="7"/>
    </row>
    <row r="158" spans="2:6" x14ac:dyDescent="0.25">
      <c r="B158" s="21"/>
      <c r="F158" s="7"/>
    </row>
    <row r="159" spans="2:6" x14ac:dyDescent="0.25">
      <c r="F159" s="7"/>
    </row>
    <row r="160" spans="2:6" x14ac:dyDescent="0.25">
      <c r="F160" s="7"/>
    </row>
    <row r="161" spans="2:6" x14ac:dyDescent="0.25">
      <c r="B161" s="21"/>
      <c r="F161" s="7"/>
    </row>
    <row r="162" spans="2:6" x14ac:dyDescent="0.25">
      <c r="F162" s="7"/>
    </row>
    <row r="163" spans="2:6" x14ac:dyDescent="0.25">
      <c r="F163" s="7"/>
    </row>
    <row r="164" spans="2:6" x14ac:dyDescent="0.25">
      <c r="B164" s="21"/>
      <c r="F164" s="7"/>
    </row>
    <row r="165" spans="2:6" x14ac:dyDescent="0.25">
      <c r="F165" s="7"/>
    </row>
    <row r="166" spans="2:6" x14ac:dyDescent="0.25">
      <c r="F166" s="7"/>
    </row>
    <row r="167" spans="2:6" x14ac:dyDescent="0.25">
      <c r="B167" s="21"/>
      <c r="F167" s="7"/>
    </row>
    <row r="168" spans="2:6" x14ac:dyDescent="0.25">
      <c r="F168" s="7"/>
    </row>
    <row r="169" spans="2:6" x14ac:dyDescent="0.25">
      <c r="F169" s="7"/>
    </row>
    <row r="170" spans="2:6" x14ac:dyDescent="0.25">
      <c r="B170" s="21"/>
      <c r="F170" s="7"/>
    </row>
    <row r="171" spans="2:6" x14ac:dyDescent="0.25">
      <c r="F171" s="7"/>
    </row>
    <row r="172" spans="2:6" x14ac:dyDescent="0.25">
      <c r="F172" s="7"/>
    </row>
    <row r="173" spans="2:6" x14ac:dyDescent="0.25">
      <c r="B173" s="21"/>
      <c r="F173" s="7"/>
    </row>
    <row r="174" spans="2:6" x14ac:dyDescent="0.25">
      <c r="F174" s="7"/>
    </row>
    <row r="175" spans="2:6" x14ac:dyDescent="0.25">
      <c r="F175" s="7"/>
    </row>
    <row r="176" spans="2:6" x14ac:dyDescent="0.25">
      <c r="F176" s="7"/>
    </row>
    <row r="177" spans="6:6" x14ac:dyDescent="0.25">
      <c r="F177" s="7"/>
    </row>
    <row r="178" spans="6:6" x14ac:dyDescent="0.25">
      <c r="F178" s="7"/>
    </row>
    <row r="179" spans="6:6" x14ac:dyDescent="0.25">
      <c r="F179" s="7"/>
    </row>
    <row r="180" spans="6:6" x14ac:dyDescent="0.25">
      <c r="F180" s="7"/>
    </row>
    <row r="181" spans="6:6" x14ac:dyDescent="0.25">
      <c r="F181" s="7"/>
    </row>
    <row r="182" spans="6:6" x14ac:dyDescent="0.25">
      <c r="F182" s="7"/>
    </row>
    <row r="183" spans="6:6" x14ac:dyDescent="0.25">
      <c r="F183" s="7"/>
    </row>
    <row r="184" spans="6:6" x14ac:dyDescent="0.25">
      <c r="F184" s="7"/>
    </row>
    <row r="185" spans="6:6" x14ac:dyDescent="0.25">
      <c r="F185" s="7"/>
    </row>
    <row r="186" spans="6:6" x14ac:dyDescent="0.25">
      <c r="F186" s="7"/>
    </row>
    <row r="187" spans="6:6" x14ac:dyDescent="0.25">
      <c r="F187" s="7"/>
    </row>
    <row r="188" spans="6:6" x14ac:dyDescent="0.25">
      <c r="F188" s="7"/>
    </row>
    <row r="189" spans="6:6" x14ac:dyDescent="0.25">
      <c r="F189" s="7"/>
    </row>
    <row r="190" spans="6:6" x14ac:dyDescent="0.25">
      <c r="F190" s="7"/>
    </row>
    <row r="191" spans="6:6" x14ac:dyDescent="0.25">
      <c r="F191" s="7"/>
    </row>
    <row r="192" spans="6:6" x14ac:dyDescent="0.25">
      <c r="F192" s="7"/>
    </row>
    <row r="193" spans="6:6" x14ac:dyDescent="0.25">
      <c r="F193" s="7"/>
    </row>
    <row r="194" spans="6:6" x14ac:dyDescent="0.25">
      <c r="F194" s="7"/>
    </row>
    <row r="195" spans="6:6" x14ac:dyDescent="0.25">
      <c r="F195" s="7"/>
    </row>
    <row r="196" spans="6:6" x14ac:dyDescent="0.25">
      <c r="F196" s="7"/>
    </row>
    <row r="197" spans="6:6" x14ac:dyDescent="0.25">
      <c r="F197" s="7"/>
    </row>
    <row r="198" spans="6:6" x14ac:dyDescent="0.25">
      <c r="F198" s="7"/>
    </row>
    <row r="199" spans="6:6" x14ac:dyDescent="0.25">
      <c r="F199" s="7"/>
    </row>
    <row r="200" spans="6:6" x14ac:dyDescent="0.25">
      <c r="F200" s="7"/>
    </row>
    <row r="201" spans="6:6" x14ac:dyDescent="0.25">
      <c r="F201" s="7"/>
    </row>
    <row r="202" spans="6:6" x14ac:dyDescent="0.25">
      <c r="F202" s="7"/>
    </row>
    <row r="203" spans="6:6" x14ac:dyDescent="0.25">
      <c r="F203" s="7"/>
    </row>
    <row r="204" spans="6:6" x14ac:dyDescent="0.25">
      <c r="F204" s="7"/>
    </row>
    <row r="205" spans="6:6" x14ac:dyDescent="0.25">
      <c r="F205" s="7"/>
    </row>
    <row r="206" spans="6:6" x14ac:dyDescent="0.25">
      <c r="F206" s="7"/>
    </row>
    <row r="207" spans="6:6" x14ac:dyDescent="0.25">
      <c r="F207" s="7"/>
    </row>
    <row r="208" spans="6:6" x14ac:dyDescent="0.25">
      <c r="F208" s="7"/>
    </row>
    <row r="209" spans="6:6" x14ac:dyDescent="0.25">
      <c r="F209" s="7"/>
    </row>
    <row r="210" spans="6:6" x14ac:dyDescent="0.25">
      <c r="F210" s="7"/>
    </row>
    <row r="211" spans="6:6" x14ac:dyDescent="0.25">
      <c r="F211" s="7"/>
    </row>
    <row r="212" spans="6:6" x14ac:dyDescent="0.25">
      <c r="F212" s="7"/>
    </row>
    <row r="213" spans="6:6" x14ac:dyDescent="0.25">
      <c r="F213" s="7"/>
    </row>
    <row r="214" spans="6:6" x14ac:dyDescent="0.25">
      <c r="F214" s="7"/>
    </row>
    <row r="215" spans="6:6" x14ac:dyDescent="0.25">
      <c r="F215" s="7"/>
    </row>
    <row r="216" spans="6:6" x14ac:dyDescent="0.25">
      <c r="F216" s="7"/>
    </row>
    <row r="217" spans="6:6" x14ac:dyDescent="0.25">
      <c r="F217" s="7"/>
    </row>
    <row r="218" spans="6:6" x14ac:dyDescent="0.25">
      <c r="F218" s="7"/>
    </row>
    <row r="219" spans="6:6" x14ac:dyDescent="0.25">
      <c r="F219" s="7"/>
    </row>
    <row r="220" spans="6:6" x14ac:dyDescent="0.25">
      <c r="F220" s="7"/>
    </row>
    <row r="221" spans="6:6" x14ac:dyDescent="0.25">
      <c r="F221" s="7"/>
    </row>
    <row r="222" spans="6:6" x14ac:dyDescent="0.25">
      <c r="F222" s="7"/>
    </row>
    <row r="223" spans="6:6" x14ac:dyDescent="0.25">
      <c r="F223" s="7"/>
    </row>
    <row r="224" spans="6:6" x14ac:dyDescent="0.25">
      <c r="F224" s="7"/>
    </row>
    <row r="225" spans="6:6" x14ac:dyDescent="0.25">
      <c r="F225" s="7"/>
    </row>
    <row r="226" spans="6:6" x14ac:dyDescent="0.25">
      <c r="F226" s="7"/>
    </row>
    <row r="227" spans="6:6" x14ac:dyDescent="0.25">
      <c r="F227" s="7"/>
    </row>
    <row r="228" spans="6:6" x14ac:dyDescent="0.25">
      <c r="F228" s="7"/>
    </row>
    <row r="229" spans="6:6" x14ac:dyDescent="0.25">
      <c r="F229" s="7"/>
    </row>
    <row r="230" spans="6:6" x14ac:dyDescent="0.25">
      <c r="F230" s="7"/>
    </row>
    <row r="231" spans="6:6" x14ac:dyDescent="0.25">
      <c r="F231" s="7"/>
    </row>
    <row r="232" spans="6:6" x14ac:dyDescent="0.25">
      <c r="F232" s="7"/>
    </row>
    <row r="233" spans="6:6" x14ac:dyDescent="0.25">
      <c r="F233" s="7"/>
    </row>
    <row r="234" spans="6:6" x14ac:dyDescent="0.25">
      <c r="F234" s="7"/>
    </row>
    <row r="235" spans="6:6" x14ac:dyDescent="0.25">
      <c r="F235" s="7"/>
    </row>
    <row r="236" spans="6:6" x14ac:dyDescent="0.25">
      <c r="F236" s="7"/>
    </row>
    <row r="237" spans="6:6" x14ac:dyDescent="0.25">
      <c r="F237" s="7"/>
    </row>
    <row r="238" spans="6:6" x14ac:dyDescent="0.25">
      <c r="F238" s="7"/>
    </row>
    <row r="239" spans="6:6" x14ac:dyDescent="0.25">
      <c r="F239" s="7"/>
    </row>
    <row r="240" spans="6:6" x14ac:dyDescent="0.25">
      <c r="F240" s="7"/>
    </row>
    <row r="241" spans="2:6" x14ac:dyDescent="0.25">
      <c r="F241" s="7"/>
    </row>
    <row r="242" spans="2:6" x14ac:dyDescent="0.25">
      <c r="B242" s="21"/>
      <c r="F242" s="7"/>
    </row>
    <row r="243" spans="2:6" x14ac:dyDescent="0.25">
      <c r="F243" s="7"/>
    </row>
    <row r="244" spans="2:6" x14ac:dyDescent="0.25">
      <c r="F244" s="7"/>
    </row>
    <row r="245" spans="2:6" x14ac:dyDescent="0.25">
      <c r="B245" s="21"/>
      <c r="F245" s="7"/>
    </row>
    <row r="246" spans="2:6" x14ac:dyDescent="0.25">
      <c r="F246" s="7"/>
    </row>
    <row r="247" spans="2:6" x14ac:dyDescent="0.25">
      <c r="F247" s="7"/>
    </row>
    <row r="248" spans="2:6" x14ac:dyDescent="0.25">
      <c r="B248" s="21"/>
      <c r="F248" s="7"/>
    </row>
    <row r="249" spans="2:6" x14ac:dyDescent="0.25">
      <c r="F249" s="7"/>
    </row>
    <row r="250" spans="2:6" x14ac:dyDescent="0.25">
      <c r="F250" s="7"/>
    </row>
    <row r="251" spans="2:6" x14ac:dyDescent="0.25">
      <c r="B251" s="21"/>
      <c r="F251" s="7"/>
    </row>
    <row r="252" spans="2:6" x14ac:dyDescent="0.25">
      <c r="F252" s="7"/>
    </row>
    <row r="253" spans="2:6" x14ac:dyDescent="0.25">
      <c r="F253" s="7"/>
    </row>
    <row r="254" spans="2:6" x14ac:dyDescent="0.25">
      <c r="B254" s="21"/>
      <c r="F254" s="7"/>
    </row>
    <row r="255" spans="2:6" x14ac:dyDescent="0.25">
      <c r="F255" s="7"/>
    </row>
    <row r="256" spans="2:6" x14ac:dyDescent="0.25">
      <c r="F256" s="7"/>
    </row>
    <row r="257" spans="2:6" x14ac:dyDescent="0.25">
      <c r="B257" s="21"/>
      <c r="F257" s="7"/>
    </row>
    <row r="258" spans="2:6" x14ac:dyDescent="0.25">
      <c r="F258" s="7"/>
    </row>
    <row r="259" spans="2:6" x14ac:dyDescent="0.25">
      <c r="F259" s="7"/>
    </row>
    <row r="260" spans="2:6" x14ac:dyDescent="0.25">
      <c r="B260" s="21"/>
      <c r="F260" s="7"/>
    </row>
    <row r="261" spans="2:6" x14ac:dyDescent="0.25">
      <c r="F261" s="7"/>
    </row>
    <row r="262" spans="2:6" x14ac:dyDescent="0.25">
      <c r="F262" s="7"/>
    </row>
    <row r="263" spans="2:6" x14ac:dyDescent="0.25">
      <c r="F263" s="7"/>
    </row>
    <row r="264" spans="2:6" x14ac:dyDescent="0.25">
      <c r="F264" s="7"/>
    </row>
    <row r="265" spans="2:6" x14ac:dyDescent="0.25">
      <c r="F265" s="7"/>
    </row>
    <row r="266" spans="2:6" x14ac:dyDescent="0.25">
      <c r="F266" s="7"/>
    </row>
    <row r="267" spans="2:6" x14ac:dyDescent="0.25">
      <c r="F267" s="7"/>
    </row>
    <row r="268" spans="2:6" x14ac:dyDescent="0.25">
      <c r="F268" s="7"/>
    </row>
    <row r="269" spans="2:6" x14ac:dyDescent="0.25">
      <c r="B269" s="21"/>
      <c r="F269" s="7"/>
    </row>
    <row r="270" spans="2:6" x14ac:dyDescent="0.25">
      <c r="F270" s="7"/>
    </row>
    <row r="271" spans="2:6" x14ac:dyDescent="0.25">
      <c r="F271" s="7"/>
    </row>
    <row r="272" spans="2:6" x14ac:dyDescent="0.25">
      <c r="F272" s="7"/>
    </row>
    <row r="273" spans="2:6" x14ac:dyDescent="0.25">
      <c r="F273" s="7"/>
    </row>
    <row r="274" spans="2:6" x14ac:dyDescent="0.25">
      <c r="F274" s="7"/>
    </row>
    <row r="275" spans="2:6" x14ac:dyDescent="0.25">
      <c r="F275" s="7"/>
    </row>
    <row r="276" spans="2:6" x14ac:dyDescent="0.25">
      <c r="F276" s="7"/>
    </row>
    <row r="277" spans="2:6" x14ac:dyDescent="0.25">
      <c r="F277" s="7"/>
    </row>
    <row r="278" spans="2:6" x14ac:dyDescent="0.25">
      <c r="F278" s="7"/>
    </row>
    <row r="279" spans="2:6" x14ac:dyDescent="0.25">
      <c r="F279" s="7"/>
    </row>
    <row r="280" spans="2:6" x14ac:dyDescent="0.25">
      <c r="F280" s="7"/>
    </row>
    <row r="281" spans="2:6" x14ac:dyDescent="0.25">
      <c r="F281" s="7"/>
    </row>
    <row r="282" spans="2:6" x14ac:dyDescent="0.25">
      <c r="F282" s="7"/>
    </row>
    <row r="283" spans="2:6" x14ac:dyDescent="0.25">
      <c r="F283" s="7"/>
    </row>
    <row r="284" spans="2:6" x14ac:dyDescent="0.25">
      <c r="F284" s="7"/>
    </row>
    <row r="285" spans="2:6" x14ac:dyDescent="0.25">
      <c r="F285" s="7"/>
    </row>
    <row r="286" spans="2:6" x14ac:dyDescent="0.25">
      <c r="F286" s="7"/>
    </row>
    <row r="287" spans="2:6" x14ac:dyDescent="0.25">
      <c r="B287" s="21"/>
      <c r="F287" s="7"/>
    </row>
    <row r="288" spans="2:6" x14ac:dyDescent="0.25">
      <c r="F288" s="7"/>
    </row>
    <row r="289" spans="2:6" x14ac:dyDescent="0.25">
      <c r="F289" s="7"/>
    </row>
    <row r="290" spans="2:6" x14ac:dyDescent="0.25">
      <c r="B290" s="21"/>
      <c r="F290" s="7"/>
    </row>
    <row r="291" spans="2:6" x14ac:dyDescent="0.25">
      <c r="F291" s="7"/>
    </row>
    <row r="292" spans="2:6" x14ac:dyDescent="0.25">
      <c r="F292" s="7"/>
    </row>
    <row r="293" spans="2:6" x14ac:dyDescent="0.25">
      <c r="B293" s="21"/>
      <c r="F293" s="7"/>
    </row>
    <row r="294" spans="2:6" x14ac:dyDescent="0.25">
      <c r="F294" s="7"/>
    </row>
    <row r="295" spans="2:6" x14ac:dyDescent="0.25">
      <c r="F295" s="7"/>
    </row>
    <row r="296" spans="2:6" x14ac:dyDescent="0.25">
      <c r="B296" s="21"/>
      <c r="F296" s="7"/>
    </row>
    <row r="297" spans="2:6" x14ac:dyDescent="0.25">
      <c r="F297" s="7"/>
    </row>
    <row r="298" spans="2:6" x14ac:dyDescent="0.25">
      <c r="F298" s="7"/>
    </row>
    <row r="299" spans="2:6" x14ac:dyDescent="0.25">
      <c r="B299" s="21"/>
      <c r="F299" s="7"/>
    </row>
    <row r="300" spans="2:6" x14ac:dyDescent="0.25">
      <c r="F300" s="7"/>
    </row>
    <row r="301" spans="2:6" x14ac:dyDescent="0.25">
      <c r="F301" s="7"/>
    </row>
    <row r="302" spans="2:6" x14ac:dyDescent="0.25">
      <c r="B302" s="21"/>
      <c r="F302" s="7"/>
    </row>
    <row r="303" spans="2:6" x14ac:dyDescent="0.25">
      <c r="F303" s="7"/>
    </row>
    <row r="304" spans="2:6" x14ac:dyDescent="0.25">
      <c r="F304" s="7"/>
    </row>
    <row r="305" spans="2:6" x14ac:dyDescent="0.25">
      <c r="F305" s="7"/>
    </row>
    <row r="306" spans="2:6" x14ac:dyDescent="0.25">
      <c r="F306" s="7"/>
    </row>
    <row r="307" spans="2:6" x14ac:dyDescent="0.25">
      <c r="F307" s="7"/>
    </row>
    <row r="308" spans="2:6" x14ac:dyDescent="0.25">
      <c r="F308" s="7"/>
    </row>
    <row r="309" spans="2:6" x14ac:dyDescent="0.25">
      <c r="F309" s="7"/>
    </row>
    <row r="310" spans="2:6" x14ac:dyDescent="0.25">
      <c r="F310" s="7"/>
    </row>
    <row r="311" spans="2:6" x14ac:dyDescent="0.25">
      <c r="F311" s="7"/>
    </row>
    <row r="312" spans="2:6" x14ac:dyDescent="0.25">
      <c r="F312" s="7"/>
    </row>
    <row r="313" spans="2:6" x14ac:dyDescent="0.25">
      <c r="F313" s="7"/>
    </row>
    <row r="314" spans="2:6" x14ac:dyDescent="0.25">
      <c r="F314" s="7"/>
    </row>
    <row r="315" spans="2:6" x14ac:dyDescent="0.25">
      <c r="F315" s="7"/>
    </row>
    <row r="316" spans="2:6" x14ac:dyDescent="0.25">
      <c r="F316" s="7"/>
    </row>
    <row r="317" spans="2:6" x14ac:dyDescent="0.25">
      <c r="F317" s="7"/>
    </row>
    <row r="318" spans="2:6" x14ac:dyDescent="0.25">
      <c r="F318" s="7"/>
    </row>
    <row r="319" spans="2:6" x14ac:dyDescent="0.25">
      <c r="F319" s="7"/>
    </row>
    <row r="320" spans="2:6" x14ac:dyDescent="0.25">
      <c r="B320" s="21"/>
      <c r="F320" s="7"/>
    </row>
    <row r="321" spans="2:6" x14ac:dyDescent="0.25">
      <c r="F321" s="7"/>
    </row>
    <row r="322" spans="2:6" x14ac:dyDescent="0.25">
      <c r="F322" s="7"/>
    </row>
    <row r="323" spans="2:6" x14ac:dyDescent="0.25">
      <c r="B323" s="21"/>
      <c r="F323" s="7"/>
    </row>
    <row r="324" spans="2:6" x14ac:dyDescent="0.25">
      <c r="F324" s="7"/>
    </row>
    <row r="325" spans="2:6" x14ac:dyDescent="0.25">
      <c r="F325" s="7"/>
    </row>
    <row r="326" spans="2:6" x14ac:dyDescent="0.25">
      <c r="B326" s="21"/>
      <c r="F326" s="7"/>
    </row>
    <row r="327" spans="2:6" x14ac:dyDescent="0.25">
      <c r="F327" s="7"/>
    </row>
    <row r="328" spans="2:6" x14ac:dyDescent="0.25">
      <c r="F328" s="7"/>
    </row>
    <row r="329" spans="2:6" x14ac:dyDescent="0.25">
      <c r="F329" s="7"/>
    </row>
    <row r="330" spans="2:6" x14ac:dyDescent="0.25">
      <c r="F330" s="7"/>
    </row>
    <row r="331" spans="2:6" x14ac:dyDescent="0.25">
      <c r="F331" s="7"/>
    </row>
    <row r="332" spans="2:6" x14ac:dyDescent="0.25">
      <c r="F332" s="7"/>
    </row>
    <row r="333" spans="2:6" x14ac:dyDescent="0.25">
      <c r="F333" s="7"/>
    </row>
    <row r="334" spans="2:6" x14ac:dyDescent="0.25">
      <c r="F334" s="7"/>
    </row>
    <row r="335" spans="2:6" x14ac:dyDescent="0.25">
      <c r="F335" s="7"/>
    </row>
    <row r="336" spans="2:6" x14ac:dyDescent="0.25">
      <c r="F336" s="7"/>
    </row>
    <row r="337" spans="2:6" x14ac:dyDescent="0.25">
      <c r="F337" s="7"/>
    </row>
    <row r="338" spans="2:6" x14ac:dyDescent="0.25">
      <c r="F338" s="7"/>
    </row>
    <row r="339" spans="2:6" x14ac:dyDescent="0.25">
      <c r="F339" s="7"/>
    </row>
    <row r="340" spans="2:6" x14ac:dyDescent="0.25">
      <c r="F340" s="7"/>
    </row>
    <row r="341" spans="2:6" x14ac:dyDescent="0.25">
      <c r="B341" s="21"/>
      <c r="F341" s="7"/>
    </row>
    <row r="342" spans="2:6" x14ac:dyDescent="0.25">
      <c r="F342" s="7"/>
    </row>
    <row r="343" spans="2:6" x14ac:dyDescent="0.25">
      <c r="F343" s="7"/>
    </row>
    <row r="344" spans="2:6" x14ac:dyDescent="0.25">
      <c r="F344" s="7"/>
    </row>
    <row r="345" spans="2:6" x14ac:dyDescent="0.25">
      <c r="F345" s="7"/>
    </row>
    <row r="346" spans="2:6" x14ac:dyDescent="0.25">
      <c r="F346" s="7"/>
    </row>
    <row r="347" spans="2:6" x14ac:dyDescent="0.25">
      <c r="F347" s="7"/>
    </row>
    <row r="348" spans="2:6" x14ac:dyDescent="0.25">
      <c r="F348" s="7"/>
    </row>
    <row r="349" spans="2:6" x14ac:dyDescent="0.25">
      <c r="F349" s="7"/>
    </row>
    <row r="350" spans="2:6" x14ac:dyDescent="0.25">
      <c r="F350" s="7"/>
    </row>
    <row r="351" spans="2:6" x14ac:dyDescent="0.25">
      <c r="F351" s="7"/>
    </row>
    <row r="352" spans="2:6" x14ac:dyDescent="0.25">
      <c r="F352" s="7"/>
    </row>
    <row r="353" spans="2:6" x14ac:dyDescent="0.25">
      <c r="F353" s="7"/>
    </row>
    <row r="354" spans="2:6" x14ac:dyDescent="0.25">
      <c r="F354" s="7"/>
    </row>
    <row r="355" spans="2:6" x14ac:dyDescent="0.25">
      <c r="F355" s="7"/>
    </row>
    <row r="356" spans="2:6" x14ac:dyDescent="0.25">
      <c r="F356" s="7"/>
    </row>
    <row r="357" spans="2:6" x14ac:dyDescent="0.25">
      <c r="F357" s="7"/>
    </row>
    <row r="358" spans="2:6" x14ac:dyDescent="0.25">
      <c r="F358" s="7"/>
    </row>
    <row r="359" spans="2:6" x14ac:dyDescent="0.25">
      <c r="B359" s="21"/>
      <c r="F359" s="7"/>
    </row>
    <row r="360" spans="2:6" x14ac:dyDescent="0.25">
      <c r="F360" s="7"/>
    </row>
    <row r="361" spans="2:6" x14ac:dyDescent="0.25">
      <c r="F361" s="7"/>
    </row>
    <row r="362" spans="2:6" x14ac:dyDescent="0.25">
      <c r="B362" s="21"/>
      <c r="F362" s="7"/>
    </row>
    <row r="363" spans="2:6" x14ac:dyDescent="0.25">
      <c r="F363" s="7"/>
    </row>
    <row r="364" spans="2:6" x14ac:dyDescent="0.25">
      <c r="F364" s="7"/>
    </row>
    <row r="365" spans="2:6" x14ac:dyDescent="0.25">
      <c r="B365" s="21"/>
      <c r="F365" s="7"/>
    </row>
    <row r="366" spans="2:6" x14ac:dyDescent="0.25">
      <c r="F366" s="7"/>
    </row>
    <row r="367" spans="2:6" x14ac:dyDescent="0.25">
      <c r="F367" s="7"/>
    </row>
    <row r="368" spans="2:6" x14ac:dyDescent="0.25">
      <c r="B368" s="21"/>
      <c r="F368" s="7"/>
    </row>
    <row r="369" spans="2:6" x14ac:dyDescent="0.25">
      <c r="F369" s="7"/>
    </row>
    <row r="370" spans="2:6" x14ac:dyDescent="0.25">
      <c r="F370" s="7"/>
    </row>
    <row r="371" spans="2:6" x14ac:dyDescent="0.25">
      <c r="B371" s="21"/>
      <c r="F371" s="7"/>
    </row>
    <row r="372" spans="2:6" x14ac:dyDescent="0.25">
      <c r="F372" s="7"/>
    </row>
    <row r="373" spans="2:6" x14ac:dyDescent="0.25">
      <c r="F373" s="7"/>
    </row>
    <row r="374" spans="2:6" x14ac:dyDescent="0.25">
      <c r="F374" s="7"/>
    </row>
    <row r="375" spans="2:6" x14ac:dyDescent="0.25">
      <c r="F375" s="7"/>
    </row>
    <row r="376" spans="2:6" x14ac:dyDescent="0.25">
      <c r="F376" s="7"/>
    </row>
    <row r="377" spans="2:6" x14ac:dyDescent="0.25">
      <c r="F377" s="7"/>
    </row>
    <row r="378" spans="2:6" x14ac:dyDescent="0.25">
      <c r="F378" s="7"/>
    </row>
    <row r="379" spans="2:6" x14ac:dyDescent="0.25">
      <c r="F379" s="7"/>
    </row>
    <row r="380" spans="2:6" x14ac:dyDescent="0.25">
      <c r="F380" s="7"/>
    </row>
    <row r="381" spans="2:6" x14ac:dyDescent="0.25">
      <c r="F381" s="7"/>
    </row>
    <row r="382" spans="2:6" x14ac:dyDescent="0.25">
      <c r="F382" s="7"/>
    </row>
    <row r="383" spans="2:6" x14ac:dyDescent="0.25">
      <c r="F383" s="7"/>
    </row>
    <row r="384" spans="2:6" x14ac:dyDescent="0.25">
      <c r="F384" s="7"/>
    </row>
    <row r="385" spans="6:6" x14ac:dyDescent="0.25">
      <c r="F385" s="7"/>
    </row>
    <row r="386" spans="6:6" x14ac:dyDescent="0.25">
      <c r="F386" s="7"/>
    </row>
    <row r="387" spans="6:6" x14ac:dyDescent="0.25">
      <c r="F387" s="7"/>
    </row>
    <row r="388" spans="6:6" x14ac:dyDescent="0.25">
      <c r="F388" s="7"/>
    </row>
    <row r="389" spans="6:6" x14ac:dyDescent="0.25">
      <c r="F389" s="7"/>
    </row>
    <row r="390" spans="6:6" x14ac:dyDescent="0.25">
      <c r="F390" s="7"/>
    </row>
    <row r="391" spans="6:6" x14ac:dyDescent="0.25">
      <c r="F391" s="7"/>
    </row>
    <row r="392" spans="6:6" x14ac:dyDescent="0.25">
      <c r="F392" s="7"/>
    </row>
    <row r="393" spans="6:6" x14ac:dyDescent="0.25">
      <c r="F393" s="7"/>
    </row>
    <row r="394" spans="6:6" x14ac:dyDescent="0.25">
      <c r="F394" s="7"/>
    </row>
    <row r="395" spans="6:6" x14ac:dyDescent="0.25">
      <c r="F395" s="7"/>
    </row>
    <row r="396" spans="6:6" x14ac:dyDescent="0.25">
      <c r="F396" s="7"/>
    </row>
    <row r="397" spans="6:6" x14ac:dyDescent="0.25">
      <c r="F397" s="7"/>
    </row>
    <row r="398" spans="6:6" x14ac:dyDescent="0.25">
      <c r="F398" s="7"/>
    </row>
    <row r="399" spans="6:6" x14ac:dyDescent="0.25">
      <c r="F399" s="7"/>
    </row>
    <row r="400" spans="6:6" x14ac:dyDescent="0.25">
      <c r="F400" s="7"/>
    </row>
    <row r="401" spans="2:6" x14ac:dyDescent="0.25">
      <c r="F401" s="7"/>
    </row>
    <row r="402" spans="2:6" x14ac:dyDescent="0.25">
      <c r="F402" s="7"/>
    </row>
    <row r="403" spans="2:6" x14ac:dyDescent="0.25">
      <c r="F403" s="7"/>
    </row>
    <row r="404" spans="2:6" x14ac:dyDescent="0.25">
      <c r="B404" s="21"/>
      <c r="F404" s="7"/>
    </row>
    <row r="405" spans="2:6" x14ac:dyDescent="0.25">
      <c r="F405" s="7"/>
    </row>
    <row r="406" spans="2:6" x14ac:dyDescent="0.25">
      <c r="F406" s="7"/>
    </row>
    <row r="407" spans="2:6" x14ac:dyDescent="0.25">
      <c r="B407" s="21"/>
      <c r="F407" s="7"/>
    </row>
    <row r="408" spans="2:6" x14ac:dyDescent="0.25">
      <c r="F408" s="7"/>
    </row>
    <row r="409" spans="2:6" x14ac:dyDescent="0.25">
      <c r="F409" s="7"/>
    </row>
    <row r="410" spans="2:6" x14ac:dyDescent="0.25">
      <c r="B410" s="21"/>
      <c r="F410" s="7"/>
    </row>
    <row r="411" spans="2:6" x14ac:dyDescent="0.25">
      <c r="F411" s="7"/>
    </row>
    <row r="412" spans="2:6" x14ac:dyDescent="0.25">
      <c r="F412" s="7"/>
    </row>
    <row r="413" spans="2:6" x14ac:dyDescent="0.25">
      <c r="B413" s="21"/>
      <c r="F413" s="7"/>
    </row>
    <row r="414" spans="2:6" x14ac:dyDescent="0.25">
      <c r="F414" s="7"/>
    </row>
    <row r="415" spans="2:6" x14ac:dyDescent="0.25">
      <c r="F415" s="7"/>
    </row>
    <row r="416" spans="2:6" x14ac:dyDescent="0.25">
      <c r="B416" s="21"/>
      <c r="F416" s="7"/>
    </row>
    <row r="417" spans="2:6" x14ac:dyDescent="0.25">
      <c r="F417" s="7"/>
    </row>
    <row r="418" spans="2:6" x14ac:dyDescent="0.25">
      <c r="F418" s="7"/>
    </row>
    <row r="419" spans="2:6" x14ac:dyDescent="0.25">
      <c r="B419" s="21"/>
      <c r="F419" s="7"/>
    </row>
    <row r="420" spans="2:6" x14ac:dyDescent="0.25">
      <c r="F420" s="7"/>
    </row>
    <row r="421" spans="2:6" x14ac:dyDescent="0.25">
      <c r="F421" s="7"/>
    </row>
    <row r="422" spans="2:6" x14ac:dyDescent="0.25">
      <c r="B422" s="21"/>
      <c r="F422" s="7"/>
    </row>
    <row r="423" spans="2:6" x14ac:dyDescent="0.25">
      <c r="F423" s="7"/>
    </row>
    <row r="424" spans="2:6" x14ac:dyDescent="0.25">
      <c r="F424" s="7"/>
    </row>
    <row r="425" spans="2:6" x14ac:dyDescent="0.25">
      <c r="B425" s="21"/>
      <c r="F425" s="7"/>
    </row>
    <row r="426" spans="2:6" x14ac:dyDescent="0.25">
      <c r="F426" s="7"/>
    </row>
    <row r="427" spans="2:6" x14ac:dyDescent="0.25">
      <c r="F427" s="7"/>
    </row>
    <row r="428" spans="2:6" x14ac:dyDescent="0.25">
      <c r="B428" s="21"/>
      <c r="F428" s="7"/>
    </row>
    <row r="429" spans="2:6" x14ac:dyDescent="0.25">
      <c r="F429" s="7"/>
    </row>
    <row r="430" spans="2:6" x14ac:dyDescent="0.25">
      <c r="F430" s="7"/>
    </row>
    <row r="431" spans="2:6" x14ac:dyDescent="0.25">
      <c r="B431" s="21"/>
      <c r="F431" s="7"/>
    </row>
    <row r="432" spans="2:6" x14ac:dyDescent="0.25">
      <c r="F432" s="7"/>
    </row>
    <row r="433" spans="2:6" x14ac:dyDescent="0.25">
      <c r="F433" s="7"/>
    </row>
    <row r="434" spans="2:6" x14ac:dyDescent="0.25">
      <c r="B434" s="21"/>
      <c r="F434" s="7"/>
    </row>
    <row r="435" spans="2:6" x14ac:dyDescent="0.25">
      <c r="F435" s="7"/>
    </row>
    <row r="436" spans="2:6" x14ac:dyDescent="0.25">
      <c r="F436" s="7"/>
    </row>
    <row r="437" spans="2:6" x14ac:dyDescent="0.25">
      <c r="B437" s="21"/>
      <c r="F437" s="7"/>
    </row>
    <row r="438" spans="2:6" x14ac:dyDescent="0.25">
      <c r="F438" s="7"/>
    </row>
    <row r="439" spans="2:6" x14ac:dyDescent="0.25">
      <c r="F439" s="7"/>
    </row>
    <row r="440" spans="2:6" x14ac:dyDescent="0.25">
      <c r="B440" s="21"/>
      <c r="F440" s="7"/>
    </row>
    <row r="441" spans="2:6" x14ac:dyDescent="0.25">
      <c r="F441" s="7"/>
    </row>
    <row r="442" spans="2:6" x14ac:dyDescent="0.25">
      <c r="F442" s="7"/>
    </row>
    <row r="443" spans="2:6" x14ac:dyDescent="0.25">
      <c r="B443" s="21"/>
      <c r="F443" s="7"/>
    </row>
    <row r="444" spans="2:6" x14ac:dyDescent="0.25">
      <c r="F444" s="7"/>
    </row>
    <row r="445" spans="2:6" x14ac:dyDescent="0.25">
      <c r="F445" s="7"/>
    </row>
    <row r="446" spans="2:6" x14ac:dyDescent="0.25">
      <c r="B446" s="21"/>
      <c r="F446" s="7"/>
    </row>
    <row r="447" spans="2:6" x14ac:dyDescent="0.25">
      <c r="F447" s="7"/>
    </row>
    <row r="448" spans="2:6" x14ac:dyDescent="0.25">
      <c r="F448" s="7"/>
    </row>
    <row r="449" spans="2:6" x14ac:dyDescent="0.25">
      <c r="F449" s="7"/>
    </row>
    <row r="450" spans="2:6" x14ac:dyDescent="0.25">
      <c r="F450" s="7"/>
    </row>
    <row r="451" spans="2:6" x14ac:dyDescent="0.25">
      <c r="F451" s="7"/>
    </row>
    <row r="452" spans="2:6" x14ac:dyDescent="0.25">
      <c r="F452" s="7"/>
    </row>
    <row r="453" spans="2:6" x14ac:dyDescent="0.25">
      <c r="F453" s="7"/>
    </row>
    <row r="454" spans="2:6" x14ac:dyDescent="0.25">
      <c r="F454" s="7"/>
    </row>
    <row r="455" spans="2:6" x14ac:dyDescent="0.25">
      <c r="F455" s="7"/>
    </row>
    <row r="456" spans="2:6" x14ac:dyDescent="0.25">
      <c r="F456" s="7"/>
    </row>
    <row r="457" spans="2:6" x14ac:dyDescent="0.25">
      <c r="F457" s="7"/>
    </row>
    <row r="458" spans="2:6" x14ac:dyDescent="0.25">
      <c r="B458" s="21"/>
      <c r="F458" s="7"/>
    </row>
    <row r="459" spans="2:6" x14ac:dyDescent="0.25">
      <c r="F459" s="7"/>
    </row>
    <row r="460" spans="2:6" x14ac:dyDescent="0.25">
      <c r="F460" s="7"/>
    </row>
    <row r="461" spans="2:6" x14ac:dyDescent="0.25">
      <c r="B461" s="21"/>
      <c r="F461" s="7"/>
    </row>
    <row r="462" spans="2:6" x14ac:dyDescent="0.25">
      <c r="F462" s="7"/>
    </row>
    <row r="463" spans="2:6" x14ac:dyDescent="0.25">
      <c r="F463" s="7"/>
    </row>
    <row r="464" spans="2:6" x14ac:dyDescent="0.25">
      <c r="B464" s="21"/>
      <c r="F464" s="7"/>
    </row>
    <row r="465" spans="2:6" x14ac:dyDescent="0.25">
      <c r="F465" s="7"/>
    </row>
    <row r="466" spans="2:6" x14ac:dyDescent="0.25">
      <c r="F466" s="7"/>
    </row>
    <row r="467" spans="2:6" x14ac:dyDescent="0.25">
      <c r="B467" s="21"/>
      <c r="F467" s="7"/>
    </row>
    <row r="468" spans="2:6" x14ac:dyDescent="0.25">
      <c r="F468" s="7"/>
    </row>
    <row r="469" spans="2:6" x14ac:dyDescent="0.25">
      <c r="F469" s="7"/>
    </row>
    <row r="470" spans="2:6" x14ac:dyDescent="0.25">
      <c r="B470" s="21"/>
      <c r="F470" s="7"/>
    </row>
    <row r="471" spans="2:6" x14ac:dyDescent="0.25">
      <c r="F471" s="7"/>
    </row>
    <row r="472" spans="2:6" x14ac:dyDescent="0.25">
      <c r="F472" s="7"/>
    </row>
    <row r="473" spans="2:6" x14ac:dyDescent="0.25">
      <c r="B473" s="21"/>
      <c r="F473" s="7"/>
    </row>
    <row r="474" spans="2:6" x14ac:dyDescent="0.25">
      <c r="F474" s="7"/>
    </row>
    <row r="475" spans="2:6" x14ac:dyDescent="0.25">
      <c r="F475" s="7"/>
    </row>
    <row r="476" spans="2:6" x14ac:dyDescent="0.25">
      <c r="B476" s="21"/>
      <c r="F476" s="7"/>
    </row>
    <row r="477" spans="2:6" x14ac:dyDescent="0.25">
      <c r="F477" s="7"/>
    </row>
    <row r="478" spans="2:6" x14ac:dyDescent="0.25">
      <c r="F478" s="7"/>
    </row>
    <row r="479" spans="2:6" x14ac:dyDescent="0.25">
      <c r="F479" s="7"/>
    </row>
    <row r="480" spans="2:6" x14ac:dyDescent="0.25">
      <c r="F480" s="7"/>
    </row>
    <row r="481" spans="6:6" x14ac:dyDescent="0.25">
      <c r="F481" s="7"/>
    </row>
    <row r="482" spans="6:6" x14ac:dyDescent="0.25">
      <c r="F482" s="7"/>
    </row>
    <row r="483" spans="6:6" x14ac:dyDescent="0.25">
      <c r="F483" s="7"/>
    </row>
    <row r="484" spans="6:6" x14ac:dyDescent="0.25">
      <c r="F484" s="7"/>
    </row>
    <row r="485" spans="6:6" x14ac:dyDescent="0.25">
      <c r="F485" s="7"/>
    </row>
    <row r="486" spans="6:6" x14ac:dyDescent="0.25">
      <c r="F486" s="7"/>
    </row>
    <row r="487" spans="6:6" x14ac:dyDescent="0.25">
      <c r="F487" s="7"/>
    </row>
    <row r="488" spans="6:6" x14ac:dyDescent="0.25">
      <c r="F488" s="7"/>
    </row>
    <row r="489" spans="6:6" x14ac:dyDescent="0.25">
      <c r="F489" s="7"/>
    </row>
    <row r="490" spans="6:6" x14ac:dyDescent="0.25">
      <c r="F490" s="7"/>
    </row>
    <row r="491" spans="6:6" x14ac:dyDescent="0.25">
      <c r="F491" s="7"/>
    </row>
    <row r="492" spans="6:6" x14ac:dyDescent="0.25">
      <c r="F492" s="7"/>
    </row>
    <row r="493" spans="6:6" x14ac:dyDescent="0.25">
      <c r="F493" s="7"/>
    </row>
    <row r="494" spans="6:6" x14ac:dyDescent="0.25">
      <c r="F494" s="7"/>
    </row>
    <row r="495" spans="6:6" x14ac:dyDescent="0.25">
      <c r="F495" s="7"/>
    </row>
    <row r="496" spans="6:6" x14ac:dyDescent="0.25">
      <c r="F496" s="7"/>
    </row>
    <row r="497" spans="2:6" x14ac:dyDescent="0.25">
      <c r="F497" s="7"/>
    </row>
    <row r="498" spans="2:6" x14ac:dyDescent="0.25">
      <c r="F498" s="7"/>
    </row>
    <row r="499" spans="2:6" x14ac:dyDescent="0.25">
      <c r="F499" s="7"/>
    </row>
    <row r="500" spans="2:6" x14ac:dyDescent="0.25">
      <c r="B500" s="21"/>
      <c r="F500" s="7"/>
    </row>
    <row r="501" spans="2:6" x14ac:dyDescent="0.25">
      <c r="F501" s="7"/>
    </row>
    <row r="502" spans="2:6" x14ac:dyDescent="0.25">
      <c r="F502" s="7"/>
    </row>
    <row r="503" spans="2:6" x14ac:dyDescent="0.25">
      <c r="F503" s="7"/>
    </row>
    <row r="504" spans="2:6" x14ac:dyDescent="0.25">
      <c r="F504" s="7"/>
    </row>
    <row r="505" spans="2:6" x14ac:dyDescent="0.25">
      <c r="F505" s="7"/>
    </row>
    <row r="506" spans="2:6" x14ac:dyDescent="0.25">
      <c r="F506" s="7"/>
    </row>
    <row r="507" spans="2:6" x14ac:dyDescent="0.25">
      <c r="F507" s="7"/>
    </row>
    <row r="508" spans="2:6" x14ac:dyDescent="0.25">
      <c r="F508" s="7"/>
    </row>
    <row r="509" spans="2:6" x14ac:dyDescent="0.25">
      <c r="F509" s="7"/>
    </row>
    <row r="510" spans="2:6" x14ac:dyDescent="0.25">
      <c r="F510" s="7"/>
    </row>
    <row r="511" spans="2:6" x14ac:dyDescent="0.25">
      <c r="F511" s="7"/>
    </row>
    <row r="512" spans="2:6" x14ac:dyDescent="0.25">
      <c r="F512" s="7"/>
    </row>
    <row r="513" spans="2:6" x14ac:dyDescent="0.25">
      <c r="F513" s="7"/>
    </row>
    <row r="514" spans="2:6" x14ac:dyDescent="0.25">
      <c r="F514" s="7"/>
    </row>
    <row r="515" spans="2:6" x14ac:dyDescent="0.25">
      <c r="F515" s="7"/>
    </row>
    <row r="516" spans="2:6" x14ac:dyDescent="0.25">
      <c r="F516" s="7"/>
    </row>
    <row r="517" spans="2:6" x14ac:dyDescent="0.25">
      <c r="F517" s="7"/>
    </row>
    <row r="518" spans="2:6" x14ac:dyDescent="0.25">
      <c r="B518" s="21"/>
      <c r="F518" s="7"/>
    </row>
    <row r="519" spans="2:6" x14ac:dyDescent="0.25">
      <c r="F519" s="7"/>
    </row>
    <row r="520" spans="2:6" x14ac:dyDescent="0.25">
      <c r="F520" s="7"/>
    </row>
    <row r="521" spans="2:6" x14ac:dyDescent="0.25">
      <c r="F521" s="7"/>
    </row>
    <row r="522" spans="2:6" x14ac:dyDescent="0.25">
      <c r="F522" s="7"/>
    </row>
    <row r="523" spans="2:6" x14ac:dyDescent="0.25">
      <c r="F523" s="7"/>
    </row>
    <row r="524" spans="2:6" x14ac:dyDescent="0.25">
      <c r="F524" s="7"/>
    </row>
    <row r="525" spans="2:6" x14ac:dyDescent="0.25">
      <c r="F525" s="7"/>
    </row>
    <row r="526" spans="2:6" x14ac:dyDescent="0.25">
      <c r="F526" s="7"/>
    </row>
    <row r="527" spans="2:6" x14ac:dyDescent="0.25">
      <c r="F527" s="7"/>
    </row>
    <row r="528" spans="2:6" x14ac:dyDescent="0.25">
      <c r="F528" s="7"/>
    </row>
    <row r="529" spans="2:6" x14ac:dyDescent="0.25">
      <c r="F529" s="7"/>
    </row>
    <row r="530" spans="2:6" x14ac:dyDescent="0.25">
      <c r="F530" s="7"/>
    </row>
    <row r="531" spans="2:6" x14ac:dyDescent="0.25">
      <c r="F531" s="7"/>
    </row>
    <row r="532" spans="2:6" x14ac:dyDescent="0.25">
      <c r="F532" s="7"/>
    </row>
    <row r="533" spans="2:6" x14ac:dyDescent="0.25">
      <c r="B533" s="21"/>
      <c r="F533" s="7"/>
    </row>
    <row r="534" spans="2:6" x14ac:dyDescent="0.25">
      <c r="F534" s="7"/>
    </row>
    <row r="535" spans="2:6" x14ac:dyDescent="0.25">
      <c r="F535" s="7"/>
    </row>
    <row r="536" spans="2:6" x14ac:dyDescent="0.25">
      <c r="F536" s="7"/>
    </row>
    <row r="537" spans="2:6" x14ac:dyDescent="0.25">
      <c r="F537" s="7"/>
    </row>
    <row r="538" spans="2:6" x14ac:dyDescent="0.25">
      <c r="F538" s="7"/>
    </row>
    <row r="539" spans="2:6" x14ac:dyDescent="0.25">
      <c r="F539" s="7"/>
    </row>
    <row r="540" spans="2:6" x14ac:dyDescent="0.25">
      <c r="F540" s="7"/>
    </row>
    <row r="541" spans="2:6" x14ac:dyDescent="0.25">
      <c r="F541" s="7"/>
    </row>
    <row r="542" spans="2:6" x14ac:dyDescent="0.25">
      <c r="F542" s="7"/>
    </row>
    <row r="543" spans="2:6" x14ac:dyDescent="0.25">
      <c r="F543" s="7"/>
    </row>
    <row r="544" spans="2:6" x14ac:dyDescent="0.25">
      <c r="F544" s="7"/>
    </row>
    <row r="545" spans="2:6" x14ac:dyDescent="0.25">
      <c r="B545" s="21"/>
      <c r="F545" s="7"/>
    </row>
    <row r="546" spans="2:6" x14ac:dyDescent="0.25">
      <c r="F546" s="7"/>
    </row>
    <row r="547" spans="2:6" x14ac:dyDescent="0.25">
      <c r="F547" s="7"/>
    </row>
    <row r="548" spans="2:6" x14ac:dyDescent="0.25">
      <c r="B548" s="21"/>
      <c r="F548" s="7"/>
    </row>
    <row r="549" spans="2:6" x14ac:dyDescent="0.25">
      <c r="F549" s="7"/>
    </row>
    <row r="550" spans="2:6" x14ac:dyDescent="0.25">
      <c r="F550" s="7"/>
    </row>
    <row r="551" spans="2:6" x14ac:dyDescent="0.25">
      <c r="B551" s="21"/>
      <c r="F551" s="7"/>
    </row>
    <row r="552" spans="2:6" x14ac:dyDescent="0.25">
      <c r="F552" s="7"/>
    </row>
    <row r="553" spans="2:6" x14ac:dyDescent="0.25">
      <c r="F553" s="7"/>
    </row>
    <row r="554" spans="2:6" x14ac:dyDescent="0.25">
      <c r="B554" s="21"/>
      <c r="F554" s="7"/>
    </row>
    <row r="555" spans="2:6" x14ac:dyDescent="0.25">
      <c r="F555" s="7"/>
    </row>
    <row r="556" spans="2:6" x14ac:dyDescent="0.25">
      <c r="F556" s="7"/>
    </row>
    <row r="557" spans="2:6" x14ac:dyDescent="0.25">
      <c r="B557" s="21"/>
      <c r="F557" s="7"/>
    </row>
    <row r="558" spans="2:6" x14ac:dyDescent="0.25">
      <c r="F558" s="7"/>
    </row>
    <row r="559" spans="2:6" x14ac:dyDescent="0.25">
      <c r="F559" s="7"/>
    </row>
    <row r="560" spans="2:6" x14ac:dyDescent="0.25">
      <c r="B560" s="21"/>
      <c r="F560" s="7"/>
    </row>
    <row r="561" spans="6:6" x14ac:dyDescent="0.25">
      <c r="F561" s="7"/>
    </row>
    <row r="562" spans="6:6" x14ac:dyDescent="0.25">
      <c r="F562" s="7"/>
    </row>
    <row r="563" spans="6:6" x14ac:dyDescent="0.25">
      <c r="F563" s="7"/>
    </row>
    <row r="564" spans="6:6" x14ac:dyDescent="0.25">
      <c r="F564" s="7"/>
    </row>
    <row r="565" spans="6:6" x14ac:dyDescent="0.25">
      <c r="F565" s="7"/>
    </row>
    <row r="566" spans="6:6" x14ac:dyDescent="0.25">
      <c r="F566" s="7"/>
    </row>
    <row r="567" spans="6:6" x14ac:dyDescent="0.25">
      <c r="F567" s="7"/>
    </row>
    <row r="568" spans="6:6" x14ac:dyDescent="0.25">
      <c r="F568" s="7"/>
    </row>
    <row r="569" spans="6:6" x14ac:dyDescent="0.25">
      <c r="F569" s="7"/>
    </row>
    <row r="570" spans="6:6" x14ac:dyDescent="0.25">
      <c r="F570" s="7"/>
    </row>
    <row r="571" spans="6:6" x14ac:dyDescent="0.25">
      <c r="F571" s="7"/>
    </row>
    <row r="572" spans="6:6" x14ac:dyDescent="0.25">
      <c r="F572" s="7"/>
    </row>
    <row r="573" spans="6:6" x14ac:dyDescent="0.25">
      <c r="F573" s="7"/>
    </row>
    <row r="574" spans="6:6" x14ac:dyDescent="0.25">
      <c r="F574" s="7"/>
    </row>
    <row r="575" spans="6:6" x14ac:dyDescent="0.25">
      <c r="F575" s="7"/>
    </row>
    <row r="576" spans="6:6" x14ac:dyDescent="0.25">
      <c r="F576" s="7"/>
    </row>
    <row r="577" spans="2:6" x14ac:dyDescent="0.25">
      <c r="F577" s="7"/>
    </row>
    <row r="578" spans="2:6" x14ac:dyDescent="0.25">
      <c r="F578" s="7"/>
    </row>
    <row r="579" spans="2:6" x14ac:dyDescent="0.25">
      <c r="F579" s="7"/>
    </row>
    <row r="580" spans="2:6" x14ac:dyDescent="0.25">
      <c r="F580" s="7"/>
    </row>
    <row r="581" spans="2:6" x14ac:dyDescent="0.25">
      <c r="F581" s="7"/>
    </row>
    <row r="582" spans="2:6" x14ac:dyDescent="0.25">
      <c r="F582" s="7"/>
    </row>
    <row r="583" spans="2:6" x14ac:dyDescent="0.25">
      <c r="F583" s="7"/>
    </row>
    <row r="584" spans="2:6" x14ac:dyDescent="0.25">
      <c r="B584" s="21"/>
      <c r="F584" s="7"/>
    </row>
    <row r="585" spans="2:6" x14ac:dyDescent="0.25">
      <c r="F585" s="7"/>
    </row>
    <row r="586" spans="2:6" x14ac:dyDescent="0.25">
      <c r="F586" s="7"/>
    </row>
    <row r="587" spans="2:6" x14ac:dyDescent="0.25">
      <c r="F587" s="7"/>
    </row>
    <row r="588" spans="2:6" x14ac:dyDescent="0.25">
      <c r="F588" s="7"/>
    </row>
    <row r="589" spans="2:6" x14ac:dyDescent="0.25">
      <c r="F589" s="7"/>
    </row>
    <row r="590" spans="2:6" x14ac:dyDescent="0.25">
      <c r="F590" s="7"/>
    </row>
    <row r="591" spans="2:6" x14ac:dyDescent="0.25">
      <c r="F591" s="7"/>
    </row>
    <row r="592" spans="2:6" x14ac:dyDescent="0.25">
      <c r="F592" s="7"/>
    </row>
    <row r="593" spans="2:6" x14ac:dyDescent="0.25">
      <c r="B593" s="21"/>
      <c r="F593" s="7"/>
    </row>
    <row r="594" spans="2:6" x14ac:dyDescent="0.25">
      <c r="F594" s="7"/>
    </row>
    <row r="595" spans="2:6" x14ac:dyDescent="0.25">
      <c r="F595" s="7"/>
    </row>
    <row r="596" spans="2:6" x14ac:dyDescent="0.25">
      <c r="B596" s="21"/>
      <c r="F596" s="7"/>
    </row>
    <row r="597" spans="2:6" x14ac:dyDescent="0.25">
      <c r="F597" s="7"/>
    </row>
    <row r="598" spans="2:6" x14ac:dyDescent="0.25">
      <c r="F598" s="7"/>
    </row>
    <row r="599" spans="2:6" x14ac:dyDescent="0.25">
      <c r="B599" s="21"/>
      <c r="F599" s="7"/>
    </row>
    <row r="600" spans="2:6" x14ac:dyDescent="0.25">
      <c r="F600" s="7"/>
    </row>
    <row r="601" spans="2:6" x14ac:dyDescent="0.25">
      <c r="F601" s="7"/>
    </row>
    <row r="602" spans="2:6" x14ac:dyDescent="0.25">
      <c r="B602" s="21"/>
      <c r="F602" s="7"/>
    </row>
    <row r="603" spans="2:6" x14ac:dyDescent="0.25">
      <c r="F603" s="7"/>
    </row>
    <row r="604" spans="2:6" x14ac:dyDescent="0.25">
      <c r="F604" s="7"/>
    </row>
    <row r="605" spans="2:6" x14ac:dyDescent="0.25">
      <c r="B605" s="21"/>
      <c r="F605" s="7"/>
    </row>
    <row r="606" spans="2:6" x14ac:dyDescent="0.25">
      <c r="F606" s="7"/>
    </row>
    <row r="607" spans="2:6" x14ac:dyDescent="0.25">
      <c r="F607" s="7"/>
    </row>
    <row r="608" spans="2:6" x14ac:dyDescent="0.25">
      <c r="F608" s="7"/>
    </row>
    <row r="609" spans="2:6" x14ac:dyDescent="0.25">
      <c r="F609" s="7"/>
    </row>
    <row r="610" spans="2:6" x14ac:dyDescent="0.25">
      <c r="F610" s="7"/>
    </row>
    <row r="611" spans="2:6" x14ac:dyDescent="0.25">
      <c r="F611" s="7"/>
    </row>
    <row r="612" spans="2:6" x14ac:dyDescent="0.25">
      <c r="F612" s="7"/>
    </row>
    <row r="613" spans="2:6" x14ac:dyDescent="0.25">
      <c r="F613" s="7"/>
    </row>
    <row r="614" spans="2:6" x14ac:dyDescent="0.25">
      <c r="F614" s="7"/>
    </row>
    <row r="615" spans="2:6" x14ac:dyDescent="0.25">
      <c r="F615" s="7"/>
    </row>
    <row r="616" spans="2:6" x14ac:dyDescent="0.25">
      <c r="F616" s="7"/>
    </row>
    <row r="617" spans="2:6" x14ac:dyDescent="0.25">
      <c r="F617" s="7"/>
    </row>
    <row r="618" spans="2:6" x14ac:dyDescent="0.25">
      <c r="F618" s="7"/>
    </row>
    <row r="619" spans="2:6" x14ac:dyDescent="0.25">
      <c r="F619" s="7"/>
    </row>
    <row r="620" spans="2:6" x14ac:dyDescent="0.25">
      <c r="B620" s="21"/>
      <c r="F620" s="7"/>
    </row>
    <row r="621" spans="2:6" x14ac:dyDescent="0.25">
      <c r="F621" s="7"/>
    </row>
    <row r="622" spans="2:6" x14ac:dyDescent="0.25">
      <c r="F622" s="7"/>
    </row>
    <row r="623" spans="2:6" x14ac:dyDescent="0.25">
      <c r="B623" s="21"/>
      <c r="F623" s="7"/>
    </row>
    <row r="624" spans="2:6" x14ac:dyDescent="0.25">
      <c r="F624" s="7"/>
    </row>
    <row r="625" spans="2:6" x14ac:dyDescent="0.25">
      <c r="F625" s="7"/>
    </row>
    <row r="626" spans="2:6" x14ac:dyDescent="0.25">
      <c r="B626" s="21"/>
      <c r="F626" s="7"/>
    </row>
    <row r="627" spans="2:6" x14ac:dyDescent="0.25">
      <c r="F627" s="7"/>
    </row>
    <row r="628" spans="2:6" x14ac:dyDescent="0.25">
      <c r="F628" s="7"/>
    </row>
    <row r="629" spans="2:6" x14ac:dyDescent="0.25">
      <c r="B629" s="21"/>
      <c r="F629" s="7"/>
    </row>
    <row r="630" spans="2:6" x14ac:dyDescent="0.25">
      <c r="F630" s="7"/>
    </row>
    <row r="631" spans="2:6" x14ac:dyDescent="0.25">
      <c r="F631" s="7"/>
    </row>
    <row r="632" spans="2:6" x14ac:dyDescent="0.25">
      <c r="F632" s="7"/>
    </row>
    <row r="633" spans="2:6" x14ac:dyDescent="0.25">
      <c r="F633" s="7"/>
    </row>
    <row r="634" spans="2:6" x14ac:dyDescent="0.25">
      <c r="F634" s="7"/>
    </row>
    <row r="635" spans="2:6" x14ac:dyDescent="0.25">
      <c r="B635" s="21"/>
      <c r="F635" s="7"/>
    </row>
    <row r="636" spans="2:6" x14ac:dyDescent="0.25">
      <c r="F636" s="7"/>
    </row>
    <row r="637" spans="2:6" x14ac:dyDescent="0.25">
      <c r="F637" s="7"/>
    </row>
    <row r="638" spans="2:6" x14ac:dyDescent="0.25">
      <c r="F638" s="7"/>
    </row>
    <row r="639" spans="2:6" x14ac:dyDescent="0.25">
      <c r="F639" s="7"/>
    </row>
    <row r="640" spans="2:6" x14ac:dyDescent="0.25">
      <c r="F640" s="7"/>
    </row>
    <row r="641" spans="2:6" x14ac:dyDescent="0.25">
      <c r="F641" s="7"/>
    </row>
    <row r="642" spans="2:6" x14ac:dyDescent="0.25">
      <c r="F642" s="7"/>
    </row>
    <row r="643" spans="2:6" x14ac:dyDescent="0.25">
      <c r="F643" s="7"/>
    </row>
    <row r="644" spans="2:6" x14ac:dyDescent="0.25">
      <c r="B644" s="21"/>
      <c r="F644" s="7"/>
    </row>
    <row r="645" spans="2:6" x14ac:dyDescent="0.25">
      <c r="F645" s="7"/>
    </row>
    <row r="646" spans="2:6" x14ac:dyDescent="0.25">
      <c r="F646" s="7"/>
    </row>
    <row r="647" spans="2:6" x14ac:dyDescent="0.25">
      <c r="F647" s="7"/>
    </row>
    <row r="648" spans="2:6" x14ac:dyDescent="0.25">
      <c r="F648" s="7"/>
    </row>
    <row r="649" spans="2:6" x14ac:dyDescent="0.25">
      <c r="F649" s="7"/>
    </row>
    <row r="650" spans="2:6" x14ac:dyDescent="0.25">
      <c r="F650" s="7"/>
    </row>
    <row r="651" spans="2:6" x14ac:dyDescent="0.25">
      <c r="F651" s="7"/>
    </row>
    <row r="652" spans="2:6" x14ac:dyDescent="0.25">
      <c r="F652" s="7"/>
    </row>
    <row r="653" spans="2:6" x14ac:dyDescent="0.25">
      <c r="F653" s="7"/>
    </row>
    <row r="654" spans="2:6" x14ac:dyDescent="0.25">
      <c r="F654" s="7"/>
    </row>
    <row r="655" spans="2:6" x14ac:dyDescent="0.25">
      <c r="F655" s="7"/>
    </row>
    <row r="656" spans="2:6" x14ac:dyDescent="0.25">
      <c r="F656" s="7"/>
    </row>
    <row r="657" spans="6:6" x14ac:dyDescent="0.25">
      <c r="F657" s="7"/>
    </row>
    <row r="658" spans="6:6" x14ac:dyDescent="0.25">
      <c r="F658" s="7"/>
    </row>
    <row r="659" spans="6:6" x14ac:dyDescent="0.25">
      <c r="F659" s="7"/>
    </row>
    <row r="660" spans="6:6" x14ac:dyDescent="0.25">
      <c r="F660" s="7"/>
    </row>
    <row r="661" spans="6:6" x14ac:dyDescent="0.25">
      <c r="F661" s="7"/>
    </row>
    <row r="662" spans="6:6" x14ac:dyDescent="0.25">
      <c r="F662" s="7"/>
    </row>
    <row r="663" spans="6:6" x14ac:dyDescent="0.25">
      <c r="F663" s="7"/>
    </row>
    <row r="664" spans="6:6" x14ac:dyDescent="0.25">
      <c r="F664" s="7"/>
    </row>
    <row r="665" spans="6:6" x14ac:dyDescent="0.25">
      <c r="F665" s="7"/>
    </row>
    <row r="666" spans="6:6" x14ac:dyDescent="0.25">
      <c r="F666" s="7"/>
    </row>
    <row r="667" spans="6:6" x14ac:dyDescent="0.25">
      <c r="F667" s="7"/>
    </row>
    <row r="668" spans="6:6" x14ac:dyDescent="0.25">
      <c r="F668" s="7"/>
    </row>
    <row r="669" spans="6:6" x14ac:dyDescent="0.25">
      <c r="F669" s="7"/>
    </row>
    <row r="670" spans="6:6" x14ac:dyDescent="0.25">
      <c r="F670" s="7"/>
    </row>
    <row r="671" spans="6:6" x14ac:dyDescent="0.25">
      <c r="F671" s="7"/>
    </row>
    <row r="672" spans="6:6" x14ac:dyDescent="0.25">
      <c r="F672" s="7"/>
    </row>
    <row r="673" spans="2:6" x14ac:dyDescent="0.25">
      <c r="F673" s="7"/>
    </row>
    <row r="674" spans="2:6" x14ac:dyDescent="0.25">
      <c r="F674" s="7"/>
    </row>
    <row r="675" spans="2:6" x14ac:dyDescent="0.25">
      <c r="F675" s="7"/>
    </row>
    <row r="676" spans="2:6" x14ac:dyDescent="0.25">
      <c r="F676" s="7"/>
    </row>
    <row r="677" spans="2:6" x14ac:dyDescent="0.25">
      <c r="B677" s="21"/>
      <c r="F677" s="7"/>
    </row>
    <row r="678" spans="2:6" x14ac:dyDescent="0.25">
      <c r="F678" s="7"/>
    </row>
    <row r="679" spans="2:6" x14ac:dyDescent="0.25">
      <c r="F679" s="7"/>
    </row>
    <row r="680" spans="2:6" x14ac:dyDescent="0.25">
      <c r="B680" s="21"/>
      <c r="F680" s="7"/>
    </row>
    <row r="681" spans="2:6" x14ac:dyDescent="0.25">
      <c r="F681" s="7"/>
    </row>
    <row r="682" spans="2:6" x14ac:dyDescent="0.25">
      <c r="F682" s="7"/>
    </row>
    <row r="683" spans="2:6" x14ac:dyDescent="0.25">
      <c r="B683" s="21"/>
      <c r="F683" s="7"/>
    </row>
    <row r="684" spans="2:6" x14ac:dyDescent="0.25">
      <c r="F684" s="7"/>
    </row>
    <row r="685" spans="2:6" x14ac:dyDescent="0.25">
      <c r="F685" s="7"/>
    </row>
    <row r="686" spans="2:6" x14ac:dyDescent="0.25">
      <c r="B686" s="21"/>
      <c r="F686" s="7"/>
    </row>
    <row r="687" spans="2:6" x14ac:dyDescent="0.25">
      <c r="F687" s="7"/>
    </row>
    <row r="688" spans="2:6" x14ac:dyDescent="0.25">
      <c r="F688" s="7"/>
    </row>
    <row r="689" spans="2:6" x14ac:dyDescent="0.25">
      <c r="F689" s="7"/>
    </row>
    <row r="690" spans="2:6" x14ac:dyDescent="0.25">
      <c r="F690" s="7"/>
    </row>
    <row r="691" spans="2:6" x14ac:dyDescent="0.25">
      <c r="F691" s="7"/>
    </row>
    <row r="692" spans="2:6" x14ac:dyDescent="0.25">
      <c r="F692" s="7"/>
    </row>
    <row r="693" spans="2:6" x14ac:dyDescent="0.25">
      <c r="F693" s="7"/>
    </row>
    <row r="694" spans="2:6" x14ac:dyDescent="0.25">
      <c r="F694" s="7"/>
    </row>
    <row r="695" spans="2:6" x14ac:dyDescent="0.25">
      <c r="F695" s="7"/>
    </row>
    <row r="696" spans="2:6" x14ac:dyDescent="0.25">
      <c r="F696" s="7"/>
    </row>
    <row r="697" spans="2:6" x14ac:dyDescent="0.25">
      <c r="F697" s="7"/>
    </row>
    <row r="698" spans="2:6" x14ac:dyDescent="0.25">
      <c r="B698" s="21"/>
      <c r="F698" s="7"/>
    </row>
    <row r="699" spans="2:6" x14ac:dyDescent="0.25">
      <c r="F699" s="7"/>
    </row>
    <row r="700" spans="2:6" x14ac:dyDescent="0.25">
      <c r="F700" s="7"/>
    </row>
    <row r="701" spans="2:6" x14ac:dyDescent="0.25">
      <c r="F701" s="7"/>
    </row>
    <row r="702" spans="2:6" x14ac:dyDescent="0.25">
      <c r="F702" s="7"/>
    </row>
    <row r="703" spans="2:6" x14ac:dyDescent="0.25">
      <c r="F703" s="7"/>
    </row>
    <row r="704" spans="2:6" x14ac:dyDescent="0.25">
      <c r="F704" s="7"/>
    </row>
    <row r="705" spans="2:6" x14ac:dyDescent="0.25">
      <c r="F705" s="7"/>
    </row>
    <row r="706" spans="2:6" x14ac:dyDescent="0.25">
      <c r="F706" s="7"/>
    </row>
    <row r="707" spans="2:6" x14ac:dyDescent="0.25">
      <c r="B707" s="21"/>
      <c r="F707" s="7"/>
    </row>
    <row r="708" spans="2:6" x14ac:dyDescent="0.25">
      <c r="F708" s="7"/>
    </row>
    <row r="709" spans="2:6" x14ac:dyDescent="0.25">
      <c r="F709" s="7"/>
    </row>
    <row r="710" spans="2:6" x14ac:dyDescent="0.25">
      <c r="F710" s="7"/>
    </row>
    <row r="711" spans="2:6" x14ac:dyDescent="0.25">
      <c r="F711" s="7"/>
    </row>
    <row r="712" spans="2:6" x14ac:dyDescent="0.25">
      <c r="F712" s="7"/>
    </row>
    <row r="713" spans="2:6" x14ac:dyDescent="0.25">
      <c r="F713" s="7"/>
    </row>
    <row r="714" spans="2:6" x14ac:dyDescent="0.25">
      <c r="F714" s="7"/>
    </row>
    <row r="715" spans="2:6" x14ac:dyDescent="0.25">
      <c r="F715" s="7"/>
    </row>
    <row r="716" spans="2:6" x14ac:dyDescent="0.25">
      <c r="F716" s="7"/>
    </row>
    <row r="717" spans="2:6" x14ac:dyDescent="0.25">
      <c r="F717" s="7"/>
    </row>
    <row r="718" spans="2:6" x14ac:dyDescent="0.25">
      <c r="F718" s="7"/>
    </row>
    <row r="719" spans="2:6" x14ac:dyDescent="0.25">
      <c r="F719" s="7"/>
    </row>
    <row r="720" spans="2:6" x14ac:dyDescent="0.25">
      <c r="F720" s="7"/>
    </row>
    <row r="721" spans="2:6" x14ac:dyDescent="0.25">
      <c r="F721" s="7"/>
    </row>
    <row r="722" spans="2:6" x14ac:dyDescent="0.25">
      <c r="F722" s="7"/>
    </row>
    <row r="723" spans="2:6" x14ac:dyDescent="0.25">
      <c r="F723" s="7"/>
    </row>
    <row r="724" spans="2:6" x14ac:dyDescent="0.25">
      <c r="F724" s="7"/>
    </row>
    <row r="725" spans="2:6" x14ac:dyDescent="0.25">
      <c r="B725" s="21"/>
      <c r="F725" s="7"/>
    </row>
    <row r="726" spans="2:6" x14ac:dyDescent="0.25">
      <c r="F726" s="7"/>
    </row>
    <row r="727" spans="2:6" x14ac:dyDescent="0.25">
      <c r="F727" s="7"/>
    </row>
    <row r="728" spans="2:6" x14ac:dyDescent="0.25">
      <c r="F728" s="7"/>
    </row>
    <row r="729" spans="2:6" x14ac:dyDescent="0.25">
      <c r="F729" s="7"/>
    </row>
    <row r="730" spans="2:6" x14ac:dyDescent="0.25">
      <c r="F730" s="7"/>
    </row>
    <row r="731" spans="2:6" x14ac:dyDescent="0.25">
      <c r="B731" s="21"/>
      <c r="F731" s="7"/>
    </row>
    <row r="732" spans="2:6" x14ac:dyDescent="0.25">
      <c r="F732" s="7"/>
    </row>
    <row r="733" spans="2:6" x14ac:dyDescent="0.25">
      <c r="F733" s="7"/>
    </row>
    <row r="734" spans="2:6" x14ac:dyDescent="0.25">
      <c r="B734" s="21"/>
      <c r="F734" s="7"/>
    </row>
    <row r="735" spans="2:6" x14ac:dyDescent="0.25">
      <c r="F735" s="7"/>
    </row>
    <row r="736" spans="2:6" x14ac:dyDescent="0.25">
      <c r="F736" s="7"/>
    </row>
    <row r="737" spans="2:6" x14ac:dyDescent="0.25">
      <c r="F737" s="7"/>
    </row>
    <row r="738" spans="2:6" x14ac:dyDescent="0.25">
      <c r="F738" s="7"/>
    </row>
    <row r="739" spans="2:6" x14ac:dyDescent="0.25">
      <c r="F739" s="7"/>
    </row>
    <row r="740" spans="2:6" x14ac:dyDescent="0.25">
      <c r="B740" s="21"/>
      <c r="F740" s="7"/>
    </row>
    <row r="741" spans="2:6" x14ac:dyDescent="0.25">
      <c r="F741" s="7"/>
    </row>
    <row r="742" spans="2:6" x14ac:dyDescent="0.25">
      <c r="F742" s="7"/>
    </row>
    <row r="743" spans="2:6" x14ac:dyDescent="0.25">
      <c r="F743" s="7"/>
    </row>
    <row r="744" spans="2:6" x14ac:dyDescent="0.25">
      <c r="F744" s="7"/>
    </row>
    <row r="745" spans="2:6" x14ac:dyDescent="0.25">
      <c r="F745" s="7"/>
    </row>
    <row r="746" spans="2:6" x14ac:dyDescent="0.25">
      <c r="F746" s="7"/>
    </row>
    <row r="747" spans="2:6" x14ac:dyDescent="0.25">
      <c r="F747" s="7"/>
    </row>
    <row r="748" spans="2:6" x14ac:dyDescent="0.25">
      <c r="F748" s="7"/>
    </row>
    <row r="749" spans="2:6" x14ac:dyDescent="0.25">
      <c r="F749" s="7"/>
    </row>
    <row r="750" spans="2:6" x14ac:dyDescent="0.25">
      <c r="F750" s="7"/>
    </row>
    <row r="751" spans="2:6" x14ac:dyDescent="0.25">
      <c r="F751" s="7"/>
    </row>
    <row r="752" spans="2:6" x14ac:dyDescent="0.25">
      <c r="F752" s="7"/>
    </row>
    <row r="753" spans="2:6" x14ac:dyDescent="0.25">
      <c r="F753" s="7"/>
    </row>
    <row r="754" spans="2:6" x14ac:dyDescent="0.25">
      <c r="F754" s="7"/>
    </row>
    <row r="755" spans="2:6" x14ac:dyDescent="0.25">
      <c r="B755" s="21"/>
      <c r="F755" s="7"/>
    </row>
    <row r="756" spans="2:6" x14ac:dyDescent="0.25">
      <c r="F756" s="7"/>
    </row>
    <row r="757" spans="2:6" x14ac:dyDescent="0.25">
      <c r="F757" s="7"/>
    </row>
    <row r="758" spans="2:6" x14ac:dyDescent="0.25">
      <c r="F758" s="7"/>
    </row>
    <row r="759" spans="2:6" x14ac:dyDescent="0.25">
      <c r="F759" s="7"/>
    </row>
    <row r="760" spans="2:6" x14ac:dyDescent="0.25">
      <c r="F760" s="7"/>
    </row>
    <row r="761" spans="2:6" x14ac:dyDescent="0.25">
      <c r="B761" s="21"/>
      <c r="F761" s="7"/>
    </row>
    <row r="762" spans="2:6" x14ac:dyDescent="0.25">
      <c r="F762" s="7"/>
    </row>
    <row r="763" spans="2:6" x14ac:dyDescent="0.25">
      <c r="F763" s="7"/>
    </row>
    <row r="764" spans="2:6" x14ac:dyDescent="0.25">
      <c r="B764" s="21"/>
      <c r="F764" s="7"/>
    </row>
    <row r="765" spans="2:6" x14ac:dyDescent="0.25">
      <c r="F765" s="7"/>
    </row>
    <row r="766" spans="2:6" x14ac:dyDescent="0.25">
      <c r="F766" s="7"/>
    </row>
    <row r="767" spans="2:6" x14ac:dyDescent="0.25">
      <c r="F767" s="7"/>
    </row>
    <row r="768" spans="2:6" x14ac:dyDescent="0.25">
      <c r="F768" s="7"/>
    </row>
    <row r="769" spans="2:6" x14ac:dyDescent="0.25">
      <c r="F769" s="7"/>
    </row>
    <row r="770" spans="2:6" x14ac:dyDescent="0.25">
      <c r="F770" s="7"/>
    </row>
    <row r="771" spans="2:6" x14ac:dyDescent="0.25">
      <c r="F771" s="7"/>
    </row>
    <row r="772" spans="2:6" x14ac:dyDescent="0.25">
      <c r="F772" s="7"/>
    </row>
    <row r="773" spans="2:6" x14ac:dyDescent="0.25">
      <c r="F773" s="7"/>
    </row>
    <row r="774" spans="2:6" x14ac:dyDescent="0.25">
      <c r="F774" s="7"/>
    </row>
    <row r="775" spans="2:6" x14ac:dyDescent="0.25">
      <c r="F775" s="7"/>
    </row>
    <row r="776" spans="2:6" x14ac:dyDescent="0.25">
      <c r="B776" s="21"/>
      <c r="F776" s="7"/>
    </row>
    <row r="777" spans="2:6" x14ac:dyDescent="0.25">
      <c r="F777" s="7"/>
    </row>
    <row r="778" spans="2:6" x14ac:dyDescent="0.25">
      <c r="F778" s="7"/>
    </row>
    <row r="779" spans="2:6" x14ac:dyDescent="0.25">
      <c r="B779" s="21"/>
      <c r="F779" s="7"/>
    </row>
    <row r="780" spans="2:6" x14ac:dyDescent="0.25">
      <c r="F780" s="7"/>
    </row>
    <row r="781" spans="2:6" x14ac:dyDescent="0.25">
      <c r="F781" s="7"/>
    </row>
    <row r="782" spans="2:6" x14ac:dyDescent="0.25">
      <c r="F782" s="7"/>
    </row>
    <row r="783" spans="2:6" x14ac:dyDescent="0.25">
      <c r="F783" s="7"/>
    </row>
    <row r="784" spans="2:6" x14ac:dyDescent="0.25">
      <c r="F784" s="7"/>
    </row>
    <row r="785" spans="2:6" x14ac:dyDescent="0.25">
      <c r="F785" s="7"/>
    </row>
    <row r="786" spans="2:6" x14ac:dyDescent="0.25">
      <c r="F786" s="7"/>
    </row>
    <row r="787" spans="2:6" x14ac:dyDescent="0.25">
      <c r="F787" s="7"/>
    </row>
    <row r="788" spans="2:6" x14ac:dyDescent="0.25">
      <c r="B788" s="21"/>
      <c r="F788" s="7"/>
    </row>
    <row r="789" spans="2:6" x14ac:dyDescent="0.25">
      <c r="F789" s="7"/>
    </row>
    <row r="790" spans="2:6" x14ac:dyDescent="0.25">
      <c r="F790" s="7"/>
    </row>
    <row r="791" spans="2:6" x14ac:dyDescent="0.25">
      <c r="F791" s="7"/>
    </row>
    <row r="792" spans="2:6" x14ac:dyDescent="0.25">
      <c r="F792" s="7"/>
    </row>
    <row r="793" spans="2:6" x14ac:dyDescent="0.25">
      <c r="F793" s="7"/>
    </row>
    <row r="794" spans="2:6" x14ac:dyDescent="0.25">
      <c r="B794" s="21"/>
      <c r="F794" s="7"/>
    </row>
    <row r="795" spans="2:6" x14ac:dyDescent="0.25">
      <c r="F795" s="7"/>
    </row>
    <row r="796" spans="2:6" x14ac:dyDescent="0.25">
      <c r="F796" s="7"/>
    </row>
    <row r="797" spans="2:6" x14ac:dyDescent="0.25">
      <c r="F797" s="7"/>
    </row>
    <row r="798" spans="2:6" x14ac:dyDescent="0.25">
      <c r="F798" s="7"/>
    </row>
    <row r="799" spans="2:6" x14ac:dyDescent="0.25">
      <c r="F799" s="7"/>
    </row>
    <row r="800" spans="2:6" x14ac:dyDescent="0.25">
      <c r="F800" s="7"/>
    </row>
    <row r="801" spans="2:6" x14ac:dyDescent="0.25">
      <c r="F801" s="7"/>
    </row>
    <row r="802" spans="2:6" x14ac:dyDescent="0.25">
      <c r="F802" s="7"/>
    </row>
    <row r="803" spans="2:6" x14ac:dyDescent="0.25">
      <c r="F803" s="7"/>
    </row>
    <row r="804" spans="2:6" x14ac:dyDescent="0.25">
      <c r="F804" s="7"/>
    </row>
    <row r="805" spans="2:6" x14ac:dyDescent="0.25">
      <c r="F805" s="7"/>
    </row>
    <row r="806" spans="2:6" x14ac:dyDescent="0.25">
      <c r="F806" s="7"/>
    </row>
    <row r="807" spans="2:6" x14ac:dyDescent="0.25">
      <c r="F807" s="7"/>
    </row>
    <row r="808" spans="2:6" x14ac:dyDescent="0.25">
      <c r="F808" s="7"/>
    </row>
    <row r="809" spans="2:6" x14ac:dyDescent="0.25">
      <c r="F809" s="7"/>
    </row>
    <row r="810" spans="2:6" x14ac:dyDescent="0.25">
      <c r="F810" s="7"/>
    </row>
    <row r="811" spans="2:6" x14ac:dyDescent="0.25">
      <c r="F811" s="7"/>
    </row>
    <row r="812" spans="2:6" x14ac:dyDescent="0.25">
      <c r="F812" s="7"/>
    </row>
    <row r="813" spans="2:6" x14ac:dyDescent="0.25">
      <c r="F813" s="7"/>
    </row>
    <row r="814" spans="2:6" x14ac:dyDescent="0.25">
      <c r="F814" s="7"/>
    </row>
    <row r="815" spans="2:6" x14ac:dyDescent="0.25">
      <c r="B815" s="21"/>
      <c r="F815" s="7"/>
    </row>
    <row r="816" spans="2:6" x14ac:dyDescent="0.25">
      <c r="F816" s="7"/>
    </row>
    <row r="817" spans="2:6" x14ac:dyDescent="0.25">
      <c r="F817" s="7"/>
    </row>
    <row r="818" spans="2:6" x14ac:dyDescent="0.25">
      <c r="B818" s="21"/>
      <c r="F818" s="7"/>
    </row>
    <row r="819" spans="2:6" x14ac:dyDescent="0.25">
      <c r="F819" s="7"/>
    </row>
    <row r="820" spans="2:6" x14ac:dyDescent="0.25">
      <c r="F820" s="7"/>
    </row>
    <row r="821" spans="2:6" x14ac:dyDescent="0.25">
      <c r="B821" s="21"/>
      <c r="F821" s="7"/>
    </row>
    <row r="822" spans="2:6" x14ac:dyDescent="0.25">
      <c r="F822" s="7"/>
    </row>
    <row r="823" spans="2:6" x14ac:dyDescent="0.25">
      <c r="F823" s="7"/>
    </row>
    <row r="824" spans="2:6" x14ac:dyDescent="0.25">
      <c r="B824" s="21"/>
      <c r="F824" s="7"/>
    </row>
    <row r="825" spans="2:6" x14ac:dyDescent="0.25">
      <c r="F825" s="7"/>
    </row>
    <row r="826" spans="2:6" x14ac:dyDescent="0.25">
      <c r="F826" s="7"/>
    </row>
    <row r="827" spans="2:6" x14ac:dyDescent="0.25">
      <c r="B827" s="21"/>
      <c r="F827" s="7"/>
    </row>
    <row r="828" spans="2:6" x14ac:dyDescent="0.25">
      <c r="F828" s="7"/>
    </row>
    <row r="829" spans="2:6" x14ac:dyDescent="0.25">
      <c r="F829" s="7"/>
    </row>
    <row r="830" spans="2:6" x14ac:dyDescent="0.25">
      <c r="F830" s="7"/>
    </row>
    <row r="831" spans="2:6" x14ac:dyDescent="0.25">
      <c r="F831" s="7"/>
    </row>
    <row r="832" spans="2:6" x14ac:dyDescent="0.25">
      <c r="F832" s="7"/>
    </row>
    <row r="833" spans="2:6" x14ac:dyDescent="0.25">
      <c r="F833" s="7"/>
    </row>
    <row r="834" spans="2:6" x14ac:dyDescent="0.25">
      <c r="F834" s="7"/>
    </row>
    <row r="835" spans="2:6" x14ac:dyDescent="0.25">
      <c r="F835" s="7"/>
    </row>
    <row r="836" spans="2:6" x14ac:dyDescent="0.25">
      <c r="F836" s="7"/>
    </row>
    <row r="837" spans="2:6" x14ac:dyDescent="0.25">
      <c r="F837" s="7"/>
    </row>
    <row r="838" spans="2:6" x14ac:dyDescent="0.25">
      <c r="F838" s="7"/>
    </row>
    <row r="839" spans="2:6" x14ac:dyDescent="0.25">
      <c r="B839" s="21"/>
      <c r="F839" s="7"/>
    </row>
    <row r="840" spans="2:6" x14ac:dyDescent="0.25">
      <c r="F840" s="7"/>
    </row>
    <row r="841" spans="2:6" x14ac:dyDescent="0.25">
      <c r="F841" s="7"/>
    </row>
    <row r="842" spans="2:6" x14ac:dyDescent="0.25">
      <c r="B842" s="21"/>
      <c r="F842" s="7"/>
    </row>
    <row r="843" spans="2:6" x14ac:dyDescent="0.25">
      <c r="F843" s="7"/>
    </row>
    <row r="844" spans="2:6" x14ac:dyDescent="0.25">
      <c r="F844" s="7"/>
    </row>
    <row r="845" spans="2:6" x14ac:dyDescent="0.25">
      <c r="F845" s="7"/>
    </row>
    <row r="846" spans="2:6" x14ac:dyDescent="0.25">
      <c r="F846" s="7"/>
    </row>
    <row r="847" spans="2:6" x14ac:dyDescent="0.25">
      <c r="F847" s="7"/>
    </row>
    <row r="848" spans="2:6" x14ac:dyDescent="0.25">
      <c r="F848" s="7"/>
    </row>
    <row r="849" spans="2:6" x14ac:dyDescent="0.25">
      <c r="F849" s="7"/>
    </row>
    <row r="850" spans="2:6" x14ac:dyDescent="0.25">
      <c r="F850" s="7"/>
    </row>
    <row r="851" spans="2:6" x14ac:dyDescent="0.25">
      <c r="B851" s="21"/>
      <c r="F851" s="7"/>
    </row>
    <row r="852" spans="2:6" x14ac:dyDescent="0.25">
      <c r="F852" s="7"/>
    </row>
    <row r="853" spans="2:6" x14ac:dyDescent="0.25">
      <c r="F853" s="7"/>
    </row>
    <row r="854" spans="2:6" x14ac:dyDescent="0.25">
      <c r="B854" s="21"/>
      <c r="F854" s="7"/>
    </row>
    <row r="855" spans="2:6" x14ac:dyDescent="0.25">
      <c r="F855" s="7"/>
    </row>
    <row r="856" spans="2:6" x14ac:dyDescent="0.25">
      <c r="F856" s="7"/>
    </row>
    <row r="857" spans="2:6" x14ac:dyDescent="0.25">
      <c r="B857" s="21"/>
      <c r="F857" s="7"/>
    </row>
    <row r="858" spans="2:6" x14ac:dyDescent="0.25">
      <c r="F858" s="7"/>
    </row>
    <row r="859" spans="2:6" x14ac:dyDescent="0.25">
      <c r="F859" s="7"/>
    </row>
    <row r="860" spans="2:6" x14ac:dyDescent="0.25">
      <c r="F860" s="7"/>
    </row>
    <row r="861" spans="2:6" x14ac:dyDescent="0.25">
      <c r="F861" s="7"/>
    </row>
    <row r="862" spans="2:6" x14ac:dyDescent="0.25">
      <c r="F862" s="7"/>
    </row>
    <row r="863" spans="2:6" x14ac:dyDescent="0.25">
      <c r="F863" s="7"/>
    </row>
    <row r="864" spans="2:6" x14ac:dyDescent="0.25">
      <c r="F864" s="7"/>
    </row>
    <row r="865" spans="6:6" x14ac:dyDescent="0.25">
      <c r="F865" s="7"/>
    </row>
    <row r="866" spans="6:6" x14ac:dyDescent="0.25">
      <c r="F866" s="7"/>
    </row>
    <row r="867" spans="6:6" x14ac:dyDescent="0.25">
      <c r="F867" s="7"/>
    </row>
    <row r="868" spans="6:6" x14ac:dyDescent="0.25">
      <c r="F868" s="7"/>
    </row>
    <row r="869" spans="6:6" x14ac:dyDescent="0.25">
      <c r="F869" s="7"/>
    </row>
    <row r="870" spans="6:6" x14ac:dyDescent="0.25">
      <c r="F870" s="7"/>
    </row>
    <row r="871" spans="6:6" x14ac:dyDescent="0.25">
      <c r="F871" s="7"/>
    </row>
    <row r="872" spans="6:6" x14ac:dyDescent="0.25">
      <c r="F872" s="7"/>
    </row>
    <row r="873" spans="6:6" x14ac:dyDescent="0.25">
      <c r="F873" s="7"/>
    </row>
    <row r="874" spans="6:6" x14ac:dyDescent="0.25">
      <c r="F874" s="7"/>
    </row>
    <row r="875" spans="6:6" x14ac:dyDescent="0.25">
      <c r="F875" s="7"/>
    </row>
    <row r="876" spans="6:6" x14ac:dyDescent="0.25">
      <c r="F876" s="7"/>
    </row>
    <row r="877" spans="6:6" x14ac:dyDescent="0.25">
      <c r="F877" s="7"/>
    </row>
    <row r="878" spans="6:6" x14ac:dyDescent="0.25">
      <c r="F878" s="7"/>
    </row>
    <row r="879" spans="6:6" x14ac:dyDescent="0.25">
      <c r="F879" s="7"/>
    </row>
    <row r="880" spans="6:6" x14ac:dyDescent="0.25">
      <c r="F880" s="7"/>
    </row>
    <row r="881" spans="6:6" x14ac:dyDescent="0.25">
      <c r="F881" s="7"/>
    </row>
    <row r="882" spans="6:6" x14ac:dyDescent="0.25">
      <c r="F882" s="7"/>
    </row>
    <row r="883" spans="6:6" x14ac:dyDescent="0.25">
      <c r="F883" s="7"/>
    </row>
    <row r="884" spans="6:6" x14ac:dyDescent="0.25">
      <c r="F884" s="7"/>
    </row>
    <row r="885" spans="6:6" x14ac:dyDescent="0.25">
      <c r="F885" s="7"/>
    </row>
    <row r="886" spans="6:6" x14ac:dyDescent="0.25">
      <c r="F886" s="7"/>
    </row>
    <row r="887" spans="6:6" x14ac:dyDescent="0.25">
      <c r="F887" s="7"/>
    </row>
    <row r="888" spans="6:6" x14ac:dyDescent="0.25">
      <c r="F888" s="7"/>
    </row>
    <row r="889" spans="6:6" x14ac:dyDescent="0.25">
      <c r="F889" s="7"/>
    </row>
    <row r="890" spans="6:6" x14ac:dyDescent="0.25">
      <c r="F890" s="7"/>
    </row>
    <row r="891" spans="6:6" x14ac:dyDescent="0.25">
      <c r="F891" s="7"/>
    </row>
    <row r="892" spans="6:6" x14ac:dyDescent="0.25">
      <c r="F892" s="7"/>
    </row>
    <row r="893" spans="6:6" x14ac:dyDescent="0.25">
      <c r="F893" s="7"/>
    </row>
    <row r="894" spans="6:6" x14ac:dyDescent="0.25">
      <c r="F894" s="7"/>
    </row>
    <row r="895" spans="6:6" x14ac:dyDescent="0.25">
      <c r="F895" s="7"/>
    </row>
    <row r="896" spans="6:6" x14ac:dyDescent="0.25">
      <c r="F896" s="7"/>
    </row>
    <row r="897" spans="6:6" x14ac:dyDescent="0.25">
      <c r="F897" s="7"/>
    </row>
    <row r="898" spans="6:6" x14ac:dyDescent="0.25">
      <c r="F898" s="7"/>
    </row>
    <row r="899" spans="6:6" x14ac:dyDescent="0.25">
      <c r="F899" s="7"/>
    </row>
    <row r="900" spans="6:6" x14ac:dyDescent="0.25">
      <c r="F900" s="7"/>
    </row>
    <row r="901" spans="6:6" x14ac:dyDescent="0.25">
      <c r="F901" s="7"/>
    </row>
    <row r="902" spans="6:6" x14ac:dyDescent="0.25">
      <c r="F902" s="7"/>
    </row>
    <row r="903" spans="6:6" x14ac:dyDescent="0.25">
      <c r="F903" s="7"/>
    </row>
    <row r="904" spans="6:6" x14ac:dyDescent="0.25">
      <c r="F904" s="7"/>
    </row>
    <row r="905" spans="6:6" x14ac:dyDescent="0.25">
      <c r="F905" s="7"/>
    </row>
    <row r="906" spans="6:6" x14ac:dyDescent="0.25">
      <c r="F906" s="7"/>
    </row>
    <row r="907" spans="6:6" x14ac:dyDescent="0.25">
      <c r="F907" s="7"/>
    </row>
    <row r="908" spans="6:6" x14ac:dyDescent="0.25">
      <c r="F908" s="7"/>
    </row>
    <row r="909" spans="6:6" x14ac:dyDescent="0.25">
      <c r="F909" s="7"/>
    </row>
    <row r="910" spans="6:6" x14ac:dyDescent="0.25">
      <c r="F910" s="7"/>
    </row>
    <row r="911" spans="6:6" x14ac:dyDescent="0.25">
      <c r="F911" s="7"/>
    </row>
    <row r="912" spans="6:6" x14ac:dyDescent="0.25">
      <c r="F912" s="7"/>
    </row>
    <row r="913" spans="6:6" x14ac:dyDescent="0.25">
      <c r="F913" s="7"/>
    </row>
    <row r="914" spans="6:6" x14ac:dyDescent="0.25">
      <c r="F914" s="7"/>
    </row>
    <row r="915" spans="6:6" x14ac:dyDescent="0.25">
      <c r="F915" s="7"/>
    </row>
    <row r="916" spans="6:6" x14ac:dyDescent="0.25">
      <c r="F916" s="7"/>
    </row>
    <row r="917" spans="6:6" x14ac:dyDescent="0.25">
      <c r="F917" s="7"/>
    </row>
    <row r="918" spans="6:6" x14ac:dyDescent="0.25">
      <c r="F918" s="7"/>
    </row>
    <row r="919" spans="6:6" x14ac:dyDescent="0.25">
      <c r="F919" s="7"/>
    </row>
    <row r="920" spans="6:6" x14ac:dyDescent="0.25">
      <c r="F920" s="7"/>
    </row>
    <row r="921" spans="6:6" x14ac:dyDescent="0.25">
      <c r="F921" s="7"/>
    </row>
    <row r="922" spans="6:6" x14ac:dyDescent="0.25">
      <c r="F922" s="7"/>
    </row>
    <row r="923" spans="6:6" x14ac:dyDescent="0.25">
      <c r="F923" s="7"/>
    </row>
    <row r="924" spans="6:6" x14ac:dyDescent="0.25">
      <c r="F924" s="7"/>
    </row>
    <row r="925" spans="6:6" x14ac:dyDescent="0.25">
      <c r="F925" s="7"/>
    </row>
    <row r="926" spans="6:6" x14ac:dyDescent="0.25">
      <c r="F926" s="7"/>
    </row>
    <row r="927" spans="6:6" x14ac:dyDescent="0.25">
      <c r="F927" s="7"/>
    </row>
    <row r="928" spans="6:6" x14ac:dyDescent="0.25">
      <c r="F928" s="7"/>
    </row>
    <row r="929" spans="6:6" x14ac:dyDescent="0.25">
      <c r="F929" s="7"/>
    </row>
    <row r="930" spans="6:6" x14ac:dyDescent="0.25">
      <c r="F930" s="7"/>
    </row>
    <row r="931" spans="6:6" x14ac:dyDescent="0.25">
      <c r="F931" s="7"/>
    </row>
    <row r="932" spans="6:6" x14ac:dyDescent="0.25">
      <c r="F932" s="7"/>
    </row>
    <row r="933" spans="6:6" x14ac:dyDescent="0.25">
      <c r="F933" s="7"/>
    </row>
    <row r="934" spans="6:6" x14ac:dyDescent="0.25">
      <c r="F934" s="7"/>
    </row>
    <row r="935" spans="6:6" x14ac:dyDescent="0.25">
      <c r="F935" s="7"/>
    </row>
    <row r="936" spans="6:6" x14ac:dyDescent="0.25">
      <c r="F936" s="7"/>
    </row>
    <row r="937" spans="6:6" x14ac:dyDescent="0.25">
      <c r="F937" s="7"/>
    </row>
    <row r="938" spans="6:6" x14ac:dyDescent="0.25">
      <c r="F938" s="7"/>
    </row>
    <row r="939" spans="6:6" x14ac:dyDescent="0.25">
      <c r="F939" s="7"/>
    </row>
    <row r="940" spans="6:6" x14ac:dyDescent="0.25">
      <c r="F940" s="7"/>
    </row>
    <row r="941" spans="6:6" x14ac:dyDescent="0.25">
      <c r="F941" s="7"/>
    </row>
    <row r="942" spans="6:6" x14ac:dyDescent="0.25">
      <c r="F942" s="7"/>
    </row>
    <row r="943" spans="6:6" x14ac:dyDescent="0.25">
      <c r="F943" s="7"/>
    </row>
    <row r="944" spans="6:6" x14ac:dyDescent="0.25">
      <c r="F944" s="7"/>
    </row>
    <row r="945" spans="6:6" x14ac:dyDescent="0.25">
      <c r="F945" s="7"/>
    </row>
    <row r="946" spans="6:6" x14ac:dyDescent="0.25">
      <c r="F946" s="7"/>
    </row>
    <row r="947" spans="6:6" x14ac:dyDescent="0.25">
      <c r="F947" s="7"/>
    </row>
    <row r="948" spans="6:6" x14ac:dyDescent="0.25">
      <c r="F948" s="7"/>
    </row>
    <row r="949" spans="6:6" x14ac:dyDescent="0.25">
      <c r="F949" s="7"/>
    </row>
    <row r="950" spans="6:6" x14ac:dyDescent="0.25">
      <c r="F950" s="7"/>
    </row>
    <row r="951" spans="6:6" x14ac:dyDescent="0.25">
      <c r="F951" s="7"/>
    </row>
    <row r="952" spans="6:6" x14ac:dyDescent="0.25">
      <c r="F952" s="7"/>
    </row>
    <row r="953" spans="6:6" x14ac:dyDescent="0.25">
      <c r="F953" s="7"/>
    </row>
    <row r="954" spans="6:6" x14ac:dyDescent="0.25">
      <c r="F954" s="7"/>
    </row>
    <row r="955" spans="6:6" x14ac:dyDescent="0.25">
      <c r="F955" s="7"/>
    </row>
    <row r="956" spans="6:6" x14ac:dyDescent="0.25">
      <c r="F956" s="7"/>
    </row>
    <row r="957" spans="6:6" x14ac:dyDescent="0.25">
      <c r="F957" s="7"/>
    </row>
    <row r="958" spans="6:6" x14ac:dyDescent="0.25">
      <c r="F958" s="7"/>
    </row>
    <row r="959" spans="6:6" x14ac:dyDescent="0.25">
      <c r="F959" s="7"/>
    </row>
    <row r="960" spans="6:6" x14ac:dyDescent="0.25">
      <c r="F960" s="7"/>
    </row>
    <row r="961" spans="6:6" x14ac:dyDescent="0.25">
      <c r="F961" s="7"/>
    </row>
    <row r="962" spans="6:6" x14ac:dyDescent="0.25">
      <c r="F962" s="7"/>
    </row>
    <row r="963" spans="6:6" x14ac:dyDescent="0.25">
      <c r="F963" s="7"/>
    </row>
    <row r="964" spans="6:6" x14ac:dyDescent="0.25">
      <c r="F964" s="7"/>
    </row>
    <row r="965" spans="6:6" x14ac:dyDescent="0.25">
      <c r="F965" s="7"/>
    </row>
    <row r="966" spans="6:6" x14ac:dyDescent="0.25">
      <c r="F966" s="7"/>
    </row>
    <row r="967" spans="6:6" x14ac:dyDescent="0.25">
      <c r="F967" s="7"/>
    </row>
    <row r="968" spans="6:6" x14ac:dyDescent="0.25">
      <c r="F968" s="7"/>
    </row>
    <row r="969" spans="6:6" x14ac:dyDescent="0.25">
      <c r="F969" s="7"/>
    </row>
    <row r="970" spans="6:6" x14ac:dyDescent="0.25">
      <c r="F970" s="7"/>
    </row>
    <row r="971" spans="6:6" x14ac:dyDescent="0.25">
      <c r="F971" s="7"/>
    </row>
    <row r="972" spans="6:6" x14ac:dyDescent="0.25">
      <c r="F972" s="7"/>
    </row>
    <row r="973" spans="6:6" x14ac:dyDescent="0.25">
      <c r="F973" s="7"/>
    </row>
    <row r="974" spans="6:6" x14ac:dyDescent="0.25">
      <c r="F974" s="7"/>
    </row>
    <row r="975" spans="6:6" x14ac:dyDescent="0.25">
      <c r="F975" s="7"/>
    </row>
    <row r="976" spans="6:6" x14ac:dyDescent="0.25">
      <c r="F976" s="7"/>
    </row>
    <row r="977" spans="6:6" x14ac:dyDescent="0.25">
      <c r="F977" s="7"/>
    </row>
    <row r="978" spans="6:6" x14ac:dyDescent="0.25">
      <c r="F978" s="7"/>
    </row>
    <row r="979" spans="6:6" x14ac:dyDescent="0.25">
      <c r="F979" s="7"/>
    </row>
    <row r="980" spans="6:6" x14ac:dyDescent="0.25">
      <c r="F980" s="7"/>
    </row>
    <row r="981" spans="6:6" x14ac:dyDescent="0.25">
      <c r="F981" s="7"/>
    </row>
    <row r="982" spans="6:6" x14ac:dyDescent="0.25">
      <c r="F982" s="7"/>
    </row>
    <row r="983" spans="6:6" x14ac:dyDescent="0.25">
      <c r="F983" s="7"/>
    </row>
    <row r="984" spans="6:6" x14ac:dyDescent="0.25">
      <c r="F984" s="7"/>
    </row>
    <row r="985" spans="6:6" x14ac:dyDescent="0.25">
      <c r="F985" s="7"/>
    </row>
    <row r="986" spans="6:6" x14ac:dyDescent="0.25">
      <c r="F986" s="7"/>
    </row>
    <row r="987" spans="6:6" x14ac:dyDescent="0.25">
      <c r="F987" s="7"/>
    </row>
    <row r="988" spans="6:6" x14ac:dyDescent="0.25">
      <c r="F988" s="7"/>
    </row>
    <row r="989" spans="6:6" x14ac:dyDescent="0.25">
      <c r="F989" s="7"/>
    </row>
    <row r="990" spans="6:6" x14ac:dyDescent="0.25">
      <c r="F990" s="7"/>
    </row>
    <row r="991" spans="6:6" x14ac:dyDescent="0.25">
      <c r="F991" s="7"/>
    </row>
    <row r="992" spans="6:6" x14ac:dyDescent="0.25">
      <c r="F992" s="7"/>
    </row>
    <row r="993" spans="6:6" x14ac:dyDescent="0.25">
      <c r="F993" s="7"/>
    </row>
    <row r="994" spans="6:6" x14ac:dyDescent="0.25">
      <c r="F994" s="7"/>
    </row>
    <row r="995" spans="6:6" x14ac:dyDescent="0.25">
      <c r="F995" s="7"/>
    </row>
    <row r="996" spans="6:6" x14ac:dyDescent="0.25">
      <c r="F996" s="7"/>
    </row>
    <row r="997" spans="6:6" x14ac:dyDescent="0.25">
      <c r="F997" s="7"/>
    </row>
    <row r="998" spans="6:6" x14ac:dyDescent="0.25">
      <c r="F998" s="7"/>
    </row>
    <row r="999" spans="6:6" x14ac:dyDescent="0.25">
      <c r="F999" s="7"/>
    </row>
    <row r="1000" spans="6:6" x14ac:dyDescent="0.25">
      <c r="F1000" s="7"/>
    </row>
    <row r="1001" spans="6:6" x14ac:dyDescent="0.25">
      <c r="F1001" s="7"/>
    </row>
    <row r="1002" spans="6:6" x14ac:dyDescent="0.25">
      <c r="F1002" s="7"/>
    </row>
    <row r="1003" spans="6:6" x14ac:dyDescent="0.25">
      <c r="F1003" s="7"/>
    </row>
    <row r="1004" spans="6:6" x14ac:dyDescent="0.25">
      <c r="F1004" s="7"/>
    </row>
    <row r="1005" spans="6:6" x14ac:dyDescent="0.25">
      <c r="F1005" s="7"/>
    </row>
    <row r="1006" spans="6:6" x14ac:dyDescent="0.25">
      <c r="F1006" s="7"/>
    </row>
    <row r="1007" spans="6:6" x14ac:dyDescent="0.25">
      <c r="F1007" s="7"/>
    </row>
    <row r="1008" spans="6:6" x14ac:dyDescent="0.25">
      <c r="F1008" s="7"/>
    </row>
    <row r="1009" spans="6:6" x14ac:dyDescent="0.25">
      <c r="F1009" s="7"/>
    </row>
    <row r="1010" spans="6:6" x14ac:dyDescent="0.25">
      <c r="F1010" s="7"/>
    </row>
    <row r="1011" spans="6:6" x14ac:dyDescent="0.25">
      <c r="F1011" s="7"/>
    </row>
    <row r="1012" spans="6:6" x14ac:dyDescent="0.25">
      <c r="F1012" s="7"/>
    </row>
    <row r="1013" spans="6:6" x14ac:dyDescent="0.25">
      <c r="F1013" s="7"/>
    </row>
    <row r="1014" spans="6:6" x14ac:dyDescent="0.25">
      <c r="F1014" s="7"/>
    </row>
    <row r="1015" spans="6:6" x14ac:dyDescent="0.25">
      <c r="F1015" s="7"/>
    </row>
    <row r="1016" spans="6:6" x14ac:dyDescent="0.25">
      <c r="F1016" s="7"/>
    </row>
    <row r="1017" spans="6:6" x14ac:dyDescent="0.25">
      <c r="F1017" s="7"/>
    </row>
    <row r="1018" spans="6:6" x14ac:dyDescent="0.25">
      <c r="F1018" s="7"/>
    </row>
    <row r="1019" spans="6:6" x14ac:dyDescent="0.25">
      <c r="F1019" s="7"/>
    </row>
    <row r="1020" spans="6:6" x14ac:dyDescent="0.25">
      <c r="F1020" s="7"/>
    </row>
    <row r="1021" spans="6:6" x14ac:dyDescent="0.25">
      <c r="F1021" s="7"/>
    </row>
    <row r="1022" spans="6:6" x14ac:dyDescent="0.25">
      <c r="F1022" s="7"/>
    </row>
    <row r="1023" spans="6:6" x14ac:dyDescent="0.25">
      <c r="F1023" s="7"/>
    </row>
    <row r="1024" spans="6:6" x14ac:dyDescent="0.25">
      <c r="F1024" s="7"/>
    </row>
    <row r="1025" spans="6:6" x14ac:dyDescent="0.25">
      <c r="F1025" s="7"/>
    </row>
    <row r="1026" spans="6:6" x14ac:dyDescent="0.25">
      <c r="F1026" s="7"/>
    </row>
    <row r="1027" spans="6:6" x14ac:dyDescent="0.25">
      <c r="F1027" s="7"/>
    </row>
    <row r="1028" spans="6:6" x14ac:dyDescent="0.25">
      <c r="F1028" s="7"/>
    </row>
    <row r="1029" spans="6:6" x14ac:dyDescent="0.25">
      <c r="F1029" s="7"/>
    </row>
    <row r="1030" spans="6:6" x14ac:dyDescent="0.25">
      <c r="F1030" s="7"/>
    </row>
    <row r="1031" spans="6:6" x14ac:dyDescent="0.25">
      <c r="F1031" s="7"/>
    </row>
    <row r="1032" spans="6:6" x14ac:dyDescent="0.25">
      <c r="F1032" s="7"/>
    </row>
    <row r="1033" spans="6:6" x14ac:dyDescent="0.25">
      <c r="F1033" s="7"/>
    </row>
    <row r="1034" spans="6:6" x14ac:dyDescent="0.25">
      <c r="F1034" s="7"/>
    </row>
    <row r="1035" spans="6:6" x14ac:dyDescent="0.25">
      <c r="F1035" s="7"/>
    </row>
    <row r="1036" spans="6:6" x14ac:dyDescent="0.25">
      <c r="F1036" s="7"/>
    </row>
    <row r="1037" spans="6:6" x14ac:dyDescent="0.25">
      <c r="F1037" s="7"/>
    </row>
    <row r="1038" spans="6:6" x14ac:dyDescent="0.25">
      <c r="F1038" s="7"/>
    </row>
    <row r="1039" spans="6:6" x14ac:dyDescent="0.25">
      <c r="F1039" s="7"/>
    </row>
    <row r="1040" spans="6:6" x14ac:dyDescent="0.25">
      <c r="F1040" s="7"/>
    </row>
    <row r="1041" spans="6:6" x14ac:dyDescent="0.25">
      <c r="F1041" s="7"/>
    </row>
    <row r="1042" spans="6:6" x14ac:dyDescent="0.25">
      <c r="F1042" s="7"/>
    </row>
    <row r="1043" spans="6:6" x14ac:dyDescent="0.25">
      <c r="F1043" s="7"/>
    </row>
    <row r="1044" spans="6:6" x14ac:dyDescent="0.25">
      <c r="F1044" s="7"/>
    </row>
    <row r="1045" spans="6:6" x14ac:dyDescent="0.25">
      <c r="F1045" s="7"/>
    </row>
    <row r="1046" spans="6:6" x14ac:dyDescent="0.25">
      <c r="F1046" s="7"/>
    </row>
    <row r="1047" spans="6:6" x14ac:dyDescent="0.25">
      <c r="F1047" s="7"/>
    </row>
    <row r="1048" spans="6:6" x14ac:dyDescent="0.25">
      <c r="F1048" s="7"/>
    </row>
    <row r="1049" spans="6:6" x14ac:dyDescent="0.25">
      <c r="F1049" s="7"/>
    </row>
    <row r="1050" spans="6:6" x14ac:dyDescent="0.25">
      <c r="F1050" s="7"/>
    </row>
    <row r="1051" spans="6:6" x14ac:dyDescent="0.25">
      <c r="F1051" s="7"/>
    </row>
    <row r="1052" spans="6:6" x14ac:dyDescent="0.25">
      <c r="F1052" s="7"/>
    </row>
    <row r="1053" spans="6:6" x14ac:dyDescent="0.25">
      <c r="F1053" s="7"/>
    </row>
    <row r="1054" spans="6:6" x14ac:dyDescent="0.25">
      <c r="F1054" s="7"/>
    </row>
    <row r="1055" spans="6:6" x14ac:dyDescent="0.25">
      <c r="F1055" s="7"/>
    </row>
    <row r="1056" spans="6:6" x14ac:dyDescent="0.25">
      <c r="F1056" s="7"/>
    </row>
    <row r="1057" spans="6:6" x14ac:dyDescent="0.25">
      <c r="F1057" s="7"/>
    </row>
    <row r="1058" spans="6:6" x14ac:dyDescent="0.25">
      <c r="F1058" s="7"/>
    </row>
    <row r="1059" spans="6:6" x14ac:dyDescent="0.25">
      <c r="F1059" s="7"/>
    </row>
    <row r="1060" spans="6:6" x14ac:dyDescent="0.25">
      <c r="F1060" s="7"/>
    </row>
    <row r="1061" spans="6:6" x14ac:dyDescent="0.25">
      <c r="F1061" s="7"/>
    </row>
    <row r="1062" spans="6:6" x14ac:dyDescent="0.25">
      <c r="F1062" s="7"/>
    </row>
    <row r="1063" spans="6:6" x14ac:dyDescent="0.25">
      <c r="F1063" s="7"/>
    </row>
    <row r="1064" spans="6:6" x14ac:dyDescent="0.25">
      <c r="F1064" s="7"/>
    </row>
    <row r="1065" spans="6:6" x14ac:dyDescent="0.25">
      <c r="F1065" s="7"/>
    </row>
    <row r="1066" spans="6:6" x14ac:dyDescent="0.25">
      <c r="F1066" s="7"/>
    </row>
    <row r="1067" spans="6:6" x14ac:dyDescent="0.25">
      <c r="F1067" s="7"/>
    </row>
    <row r="1068" spans="6:6" x14ac:dyDescent="0.25">
      <c r="F1068" s="7"/>
    </row>
    <row r="1069" spans="6:6" x14ac:dyDescent="0.25">
      <c r="F1069" s="7"/>
    </row>
    <row r="1070" spans="6:6" x14ac:dyDescent="0.25">
      <c r="F1070" s="7"/>
    </row>
    <row r="1071" spans="6:6" x14ac:dyDescent="0.25">
      <c r="F1071" s="7"/>
    </row>
    <row r="1072" spans="6:6" x14ac:dyDescent="0.25">
      <c r="F1072" s="7"/>
    </row>
    <row r="1073" spans="6:6" x14ac:dyDescent="0.25">
      <c r="F1073" s="7"/>
    </row>
    <row r="1074" spans="6:6" x14ac:dyDescent="0.25">
      <c r="F1074" s="7"/>
    </row>
    <row r="1075" spans="6:6" x14ac:dyDescent="0.25">
      <c r="F1075" s="7"/>
    </row>
    <row r="1076" spans="6:6" x14ac:dyDescent="0.25">
      <c r="F1076" s="7"/>
    </row>
    <row r="1077" spans="6:6" x14ac:dyDescent="0.25">
      <c r="F1077" s="7"/>
    </row>
    <row r="1078" spans="6:6" x14ac:dyDescent="0.25">
      <c r="F1078" s="7"/>
    </row>
    <row r="1079" spans="6:6" x14ac:dyDescent="0.25">
      <c r="F1079" s="7"/>
    </row>
    <row r="1080" spans="6:6" x14ac:dyDescent="0.25">
      <c r="F1080" s="7"/>
    </row>
    <row r="1081" spans="6:6" x14ac:dyDescent="0.25">
      <c r="F1081" s="7"/>
    </row>
    <row r="1082" spans="6:6" x14ac:dyDescent="0.25">
      <c r="F1082" s="7"/>
    </row>
    <row r="1083" spans="6:6" x14ac:dyDescent="0.25">
      <c r="F1083" s="7"/>
    </row>
    <row r="1084" spans="6:6" x14ac:dyDescent="0.25">
      <c r="F1084" s="7"/>
    </row>
    <row r="1085" spans="6:6" x14ac:dyDescent="0.25">
      <c r="F1085" s="7"/>
    </row>
    <row r="1086" spans="6:6" x14ac:dyDescent="0.25">
      <c r="F1086" s="7"/>
    </row>
    <row r="1087" spans="6:6" x14ac:dyDescent="0.25">
      <c r="F1087" s="7"/>
    </row>
    <row r="1088" spans="6:6" x14ac:dyDescent="0.25">
      <c r="F1088" s="7"/>
    </row>
    <row r="1089" spans="6:6" x14ac:dyDescent="0.25">
      <c r="F1089" s="7"/>
    </row>
    <row r="1090" spans="6:6" x14ac:dyDescent="0.25">
      <c r="F1090" s="7"/>
    </row>
    <row r="1091" spans="6:6" x14ac:dyDescent="0.25">
      <c r="F1091" s="7"/>
    </row>
    <row r="1092" spans="6:6" x14ac:dyDescent="0.25">
      <c r="F1092" s="7"/>
    </row>
    <row r="1093" spans="6:6" x14ac:dyDescent="0.25">
      <c r="F1093" s="7"/>
    </row>
    <row r="1094" spans="6:6" x14ac:dyDescent="0.25">
      <c r="F1094" s="7"/>
    </row>
    <row r="1095" spans="6:6" x14ac:dyDescent="0.25">
      <c r="F1095" s="7"/>
    </row>
    <row r="1096" spans="6:6" x14ac:dyDescent="0.25">
      <c r="F1096" s="7"/>
    </row>
    <row r="1097" spans="6:6" x14ac:dyDescent="0.25">
      <c r="F1097" s="7"/>
    </row>
    <row r="1098" spans="6:6" x14ac:dyDescent="0.25">
      <c r="F1098" s="7"/>
    </row>
    <row r="1099" spans="6:6" x14ac:dyDescent="0.25">
      <c r="F1099" s="7"/>
    </row>
    <row r="1100" spans="6:6" x14ac:dyDescent="0.25">
      <c r="F1100" s="7"/>
    </row>
    <row r="1101" spans="6:6" x14ac:dyDescent="0.25">
      <c r="F1101" s="7"/>
    </row>
    <row r="1102" spans="6:6" x14ac:dyDescent="0.25">
      <c r="F1102" s="7"/>
    </row>
    <row r="1103" spans="6:6" x14ac:dyDescent="0.25">
      <c r="F1103" s="7"/>
    </row>
    <row r="1104" spans="6:6" x14ac:dyDescent="0.25">
      <c r="F1104" s="7"/>
    </row>
    <row r="1105" spans="6:6" x14ac:dyDescent="0.25">
      <c r="F1105" s="7"/>
    </row>
    <row r="1106" spans="6:6" x14ac:dyDescent="0.25">
      <c r="F1106" s="7"/>
    </row>
    <row r="1107" spans="6:6" x14ac:dyDescent="0.25">
      <c r="F1107" s="7"/>
    </row>
    <row r="1108" spans="6:6" x14ac:dyDescent="0.25">
      <c r="F1108" s="7"/>
    </row>
    <row r="1109" spans="6:6" x14ac:dyDescent="0.25">
      <c r="F1109" s="7"/>
    </row>
    <row r="1110" spans="6:6" x14ac:dyDescent="0.25">
      <c r="F1110" s="7"/>
    </row>
    <row r="1111" spans="6:6" x14ac:dyDescent="0.25">
      <c r="F1111" s="7"/>
    </row>
    <row r="1112" spans="6:6" x14ac:dyDescent="0.25">
      <c r="F1112" s="7"/>
    </row>
    <row r="1113" spans="6:6" x14ac:dyDescent="0.25">
      <c r="F1113" s="7"/>
    </row>
    <row r="1114" spans="6:6" x14ac:dyDescent="0.25">
      <c r="F1114" s="7"/>
    </row>
    <row r="1115" spans="6:6" x14ac:dyDescent="0.25">
      <c r="F1115" s="7"/>
    </row>
    <row r="1116" spans="6:6" x14ac:dyDescent="0.25">
      <c r="F1116" s="7"/>
    </row>
    <row r="1117" spans="6:6" x14ac:dyDescent="0.25">
      <c r="F1117" s="7"/>
    </row>
    <row r="1118" spans="6:6" x14ac:dyDescent="0.25">
      <c r="F1118" s="7"/>
    </row>
    <row r="1119" spans="6:6" x14ac:dyDescent="0.25">
      <c r="F1119" s="7"/>
    </row>
    <row r="1120" spans="6:6" x14ac:dyDescent="0.25">
      <c r="F1120" s="7"/>
    </row>
    <row r="1121" spans="6:6" x14ac:dyDescent="0.25">
      <c r="F1121" s="7"/>
    </row>
    <row r="1122" spans="6:6" x14ac:dyDescent="0.25">
      <c r="F1122" s="7"/>
    </row>
    <row r="1123" spans="6:6" x14ac:dyDescent="0.25">
      <c r="F1123" s="7"/>
    </row>
    <row r="1124" spans="6:6" x14ac:dyDescent="0.25">
      <c r="F1124" s="7"/>
    </row>
    <row r="1125" spans="6:6" x14ac:dyDescent="0.25">
      <c r="F1125" s="7"/>
    </row>
    <row r="1126" spans="6:6" x14ac:dyDescent="0.25">
      <c r="F1126" s="7"/>
    </row>
    <row r="1127" spans="6:6" x14ac:dyDescent="0.25">
      <c r="F1127" s="7"/>
    </row>
    <row r="1128" spans="6:6" x14ac:dyDescent="0.25">
      <c r="F1128" s="7"/>
    </row>
    <row r="1129" spans="6:6" x14ac:dyDescent="0.25">
      <c r="F1129" s="7"/>
    </row>
    <row r="1130" spans="6:6" x14ac:dyDescent="0.25">
      <c r="F1130" s="7"/>
    </row>
    <row r="1131" spans="6:6" x14ac:dyDescent="0.25">
      <c r="F1131" s="7"/>
    </row>
    <row r="1132" spans="6:6" x14ac:dyDescent="0.25">
      <c r="F1132" s="7"/>
    </row>
    <row r="1133" spans="6:6" x14ac:dyDescent="0.25">
      <c r="F1133" s="7"/>
    </row>
    <row r="1134" spans="6:6" x14ac:dyDescent="0.25">
      <c r="F1134" s="7"/>
    </row>
    <row r="1135" spans="6:6" x14ac:dyDescent="0.25">
      <c r="F1135" s="7"/>
    </row>
    <row r="1136" spans="6:6" x14ac:dyDescent="0.25">
      <c r="F1136" s="7"/>
    </row>
    <row r="1137" spans="6:6" x14ac:dyDescent="0.25">
      <c r="F1137" s="7"/>
    </row>
    <row r="1138" spans="6:6" x14ac:dyDescent="0.25">
      <c r="F1138" s="7"/>
    </row>
    <row r="1139" spans="6:6" x14ac:dyDescent="0.25">
      <c r="F1139" s="7"/>
    </row>
    <row r="1140" spans="6:6" x14ac:dyDescent="0.25">
      <c r="F1140" s="7"/>
    </row>
    <row r="1141" spans="6:6" x14ac:dyDescent="0.25">
      <c r="F1141" s="7"/>
    </row>
    <row r="1142" spans="6:6" x14ac:dyDescent="0.25">
      <c r="F1142" s="7"/>
    </row>
    <row r="1143" spans="6:6" x14ac:dyDescent="0.25">
      <c r="F1143" s="7"/>
    </row>
    <row r="1144" spans="6:6" x14ac:dyDescent="0.25">
      <c r="F1144" s="7"/>
    </row>
    <row r="1145" spans="6:6" x14ac:dyDescent="0.25">
      <c r="F1145" s="7"/>
    </row>
    <row r="1146" spans="6:6" x14ac:dyDescent="0.25">
      <c r="F1146" s="7"/>
    </row>
    <row r="1147" spans="6:6" x14ac:dyDescent="0.25">
      <c r="F1147" s="7"/>
    </row>
    <row r="1148" spans="6:6" x14ac:dyDescent="0.25">
      <c r="F1148" s="7"/>
    </row>
    <row r="1149" spans="6:6" x14ac:dyDescent="0.25">
      <c r="F1149" s="7"/>
    </row>
    <row r="1150" spans="6:6" x14ac:dyDescent="0.25">
      <c r="F1150" s="7"/>
    </row>
    <row r="1151" spans="6:6" x14ac:dyDescent="0.25">
      <c r="F1151" s="7"/>
    </row>
    <row r="1152" spans="6:6" x14ac:dyDescent="0.25">
      <c r="F1152" s="7"/>
    </row>
    <row r="1153" spans="6:6" x14ac:dyDescent="0.25">
      <c r="F1153" s="7"/>
    </row>
    <row r="1154" spans="6:6" x14ac:dyDescent="0.25">
      <c r="F1154" s="7"/>
    </row>
    <row r="1155" spans="6:6" x14ac:dyDescent="0.25">
      <c r="F1155" s="7"/>
    </row>
    <row r="1156" spans="6:6" x14ac:dyDescent="0.25">
      <c r="F1156" s="7"/>
    </row>
    <row r="1157" spans="6:6" x14ac:dyDescent="0.25">
      <c r="F1157" s="7"/>
    </row>
    <row r="1158" spans="6:6" x14ac:dyDescent="0.25">
      <c r="F1158" s="7"/>
    </row>
    <row r="1159" spans="6:6" x14ac:dyDescent="0.25">
      <c r="F1159" s="7"/>
    </row>
    <row r="1160" spans="6:6" x14ac:dyDescent="0.25">
      <c r="F1160" s="7"/>
    </row>
    <row r="1161" spans="6:6" x14ac:dyDescent="0.25">
      <c r="F1161" s="7"/>
    </row>
    <row r="1162" spans="6:6" x14ac:dyDescent="0.25">
      <c r="F1162" s="7"/>
    </row>
    <row r="1163" spans="6:6" x14ac:dyDescent="0.25">
      <c r="F1163" s="7"/>
    </row>
    <row r="1164" spans="6:6" x14ac:dyDescent="0.25">
      <c r="F1164" s="7"/>
    </row>
    <row r="1165" spans="6:6" x14ac:dyDescent="0.25">
      <c r="F1165" s="7"/>
    </row>
    <row r="1166" spans="6:6" x14ac:dyDescent="0.25">
      <c r="F1166" s="7"/>
    </row>
    <row r="1167" spans="6:6" x14ac:dyDescent="0.25">
      <c r="F1167" s="7"/>
    </row>
    <row r="1168" spans="6:6" x14ac:dyDescent="0.25">
      <c r="F1168" s="7"/>
    </row>
    <row r="1169" spans="6:6" x14ac:dyDescent="0.25">
      <c r="F1169" s="7"/>
    </row>
    <row r="1170" spans="6:6" x14ac:dyDescent="0.25">
      <c r="F1170" s="7"/>
    </row>
    <row r="1171" spans="6:6" x14ac:dyDescent="0.25">
      <c r="F1171" s="7"/>
    </row>
    <row r="1172" spans="6:6" x14ac:dyDescent="0.25">
      <c r="F1172" s="7"/>
    </row>
    <row r="1173" spans="6:6" x14ac:dyDescent="0.25">
      <c r="F1173" s="7"/>
    </row>
    <row r="1174" spans="6:6" x14ac:dyDescent="0.25">
      <c r="F1174" s="7"/>
    </row>
    <row r="1175" spans="6:6" x14ac:dyDescent="0.25">
      <c r="F1175" s="7"/>
    </row>
    <row r="1176" spans="6:6" x14ac:dyDescent="0.25">
      <c r="F1176" s="7"/>
    </row>
    <row r="1177" spans="6:6" x14ac:dyDescent="0.25">
      <c r="F1177" s="7"/>
    </row>
    <row r="1178" spans="6:6" x14ac:dyDescent="0.25">
      <c r="F1178" s="7"/>
    </row>
    <row r="1179" spans="6:6" x14ac:dyDescent="0.25">
      <c r="F1179" s="7"/>
    </row>
    <row r="1180" spans="6:6" x14ac:dyDescent="0.25">
      <c r="F1180" s="7"/>
    </row>
    <row r="1181" spans="6:6" x14ac:dyDescent="0.25">
      <c r="F1181" s="7"/>
    </row>
    <row r="1182" spans="6:6" x14ac:dyDescent="0.25">
      <c r="F1182" s="7"/>
    </row>
    <row r="1183" spans="6:6" x14ac:dyDescent="0.25">
      <c r="F1183" s="7"/>
    </row>
    <row r="1184" spans="6:6" x14ac:dyDescent="0.25">
      <c r="F1184" s="7"/>
    </row>
    <row r="1185" spans="6:6" x14ac:dyDescent="0.25">
      <c r="F1185" s="7"/>
    </row>
    <row r="1186" spans="6:6" x14ac:dyDescent="0.25">
      <c r="F1186" s="7"/>
    </row>
    <row r="1187" spans="6:6" x14ac:dyDescent="0.25">
      <c r="F1187" s="7"/>
    </row>
    <row r="1188" spans="6:6" x14ac:dyDescent="0.25">
      <c r="F1188" s="7"/>
    </row>
    <row r="1189" spans="6:6" x14ac:dyDescent="0.25">
      <c r="F1189" s="7"/>
    </row>
    <row r="1190" spans="6:6" x14ac:dyDescent="0.25">
      <c r="F1190" s="7"/>
    </row>
    <row r="1191" spans="6:6" x14ac:dyDescent="0.25">
      <c r="F1191" s="7"/>
    </row>
    <row r="1192" spans="6:6" x14ac:dyDescent="0.25">
      <c r="F1192" s="7"/>
    </row>
    <row r="1193" spans="6:6" x14ac:dyDescent="0.25">
      <c r="F1193" s="7"/>
    </row>
    <row r="1194" spans="6:6" x14ac:dyDescent="0.25">
      <c r="F1194" s="7"/>
    </row>
    <row r="1195" spans="6:6" x14ac:dyDescent="0.25">
      <c r="F1195" s="7"/>
    </row>
    <row r="1196" spans="6:6" x14ac:dyDescent="0.25">
      <c r="F1196" s="7"/>
    </row>
    <row r="1197" spans="6:6" x14ac:dyDescent="0.25">
      <c r="F1197" s="7"/>
    </row>
    <row r="1198" spans="6:6" x14ac:dyDescent="0.25">
      <c r="F1198" s="7"/>
    </row>
    <row r="1199" spans="6:6" x14ac:dyDescent="0.25">
      <c r="F1199" s="7"/>
    </row>
    <row r="1200" spans="6:6" x14ac:dyDescent="0.25">
      <c r="F1200" s="7"/>
    </row>
    <row r="1201" spans="6:6" x14ac:dyDescent="0.25">
      <c r="F1201" s="7"/>
    </row>
    <row r="1202" spans="6:6" x14ac:dyDescent="0.25">
      <c r="F1202" s="7"/>
    </row>
    <row r="1203" spans="6:6" x14ac:dyDescent="0.25">
      <c r="F1203" s="7"/>
    </row>
    <row r="1204" spans="6:6" x14ac:dyDescent="0.25">
      <c r="F1204" s="7"/>
    </row>
    <row r="1205" spans="6:6" x14ac:dyDescent="0.25">
      <c r="F1205" s="7"/>
    </row>
    <row r="1206" spans="6:6" x14ac:dyDescent="0.25">
      <c r="F1206" s="7"/>
    </row>
    <row r="1207" spans="6:6" x14ac:dyDescent="0.25">
      <c r="F1207" s="7"/>
    </row>
    <row r="1208" spans="6:6" x14ac:dyDescent="0.25">
      <c r="F1208" s="7"/>
    </row>
    <row r="1209" spans="6:6" x14ac:dyDescent="0.25">
      <c r="F1209" s="7"/>
    </row>
    <row r="1210" spans="6:6" x14ac:dyDescent="0.25">
      <c r="F1210" s="7"/>
    </row>
    <row r="1211" spans="6:6" x14ac:dyDescent="0.25">
      <c r="F1211" s="7"/>
    </row>
    <row r="1212" spans="6:6" x14ac:dyDescent="0.25">
      <c r="F1212" s="7"/>
    </row>
    <row r="1213" spans="6:6" x14ac:dyDescent="0.25">
      <c r="F1213" s="7"/>
    </row>
    <row r="1214" spans="6:6" x14ac:dyDescent="0.25">
      <c r="F1214" s="7"/>
    </row>
    <row r="1215" spans="6:6" x14ac:dyDescent="0.25">
      <c r="F1215" s="7"/>
    </row>
    <row r="1216" spans="6:6" x14ac:dyDescent="0.25">
      <c r="F1216" s="7"/>
    </row>
    <row r="1217" spans="6:6" x14ac:dyDescent="0.25">
      <c r="F1217" s="7"/>
    </row>
    <row r="1218" spans="6:6" x14ac:dyDescent="0.25">
      <c r="F1218" s="7"/>
    </row>
    <row r="1219" spans="6:6" x14ac:dyDescent="0.25">
      <c r="F1219" s="7"/>
    </row>
    <row r="1220" spans="6:6" x14ac:dyDescent="0.25">
      <c r="F1220" s="7"/>
    </row>
    <row r="1221" spans="6:6" x14ac:dyDescent="0.25">
      <c r="F1221" s="7"/>
    </row>
    <row r="1222" spans="6:6" x14ac:dyDescent="0.25">
      <c r="F1222" s="7"/>
    </row>
    <row r="1223" spans="6:6" x14ac:dyDescent="0.25">
      <c r="F1223" s="7"/>
    </row>
    <row r="1224" spans="6:6" x14ac:dyDescent="0.25">
      <c r="F1224" s="7"/>
    </row>
    <row r="1225" spans="6:6" x14ac:dyDescent="0.25">
      <c r="F1225" s="7"/>
    </row>
    <row r="1226" spans="6:6" x14ac:dyDescent="0.25">
      <c r="F1226" s="7"/>
    </row>
    <row r="1227" spans="6:6" x14ac:dyDescent="0.25">
      <c r="F1227" s="7"/>
    </row>
    <row r="1228" spans="6:6" x14ac:dyDescent="0.25">
      <c r="F1228" s="7"/>
    </row>
    <row r="1229" spans="6:6" x14ac:dyDescent="0.25">
      <c r="F1229" s="7"/>
    </row>
    <row r="1230" spans="6:6" x14ac:dyDescent="0.25">
      <c r="F1230" s="7"/>
    </row>
    <row r="1231" spans="6:6" x14ac:dyDescent="0.25">
      <c r="F1231" s="7"/>
    </row>
    <row r="1232" spans="6:6" x14ac:dyDescent="0.25">
      <c r="F1232" s="7"/>
    </row>
    <row r="1233" spans="6:6" x14ac:dyDescent="0.25">
      <c r="F1233" s="7"/>
    </row>
    <row r="1234" spans="6:6" x14ac:dyDescent="0.25">
      <c r="F1234" s="7"/>
    </row>
    <row r="1235" spans="6:6" x14ac:dyDescent="0.25">
      <c r="F1235" s="7"/>
    </row>
    <row r="1236" spans="6:6" x14ac:dyDescent="0.25">
      <c r="F1236" s="7"/>
    </row>
    <row r="1237" spans="6:6" x14ac:dyDescent="0.25">
      <c r="F1237" s="7"/>
    </row>
    <row r="1238" spans="6:6" x14ac:dyDescent="0.25">
      <c r="F1238" s="7"/>
    </row>
    <row r="1239" spans="6:6" x14ac:dyDescent="0.25">
      <c r="F1239" s="7"/>
    </row>
    <row r="1240" spans="6:6" x14ac:dyDescent="0.25">
      <c r="F1240" s="7"/>
    </row>
    <row r="1241" spans="6:6" x14ac:dyDescent="0.25">
      <c r="F1241" s="7"/>
    </row>
    <row r="1242" spans="6:6" x14ac:dyDescent="0.25">
      <c r="F1242" s="7"/>
    </row>
    <row r="1243" spans="6:6" x14ac:dyDescent="0.25">
      <c r="F1243" s="7"/>
    </row>
    <row r="1244" spans="6:6" x14ac:dyDescent="0.25">
      <c r="F1244" s="7"/>
    </row>
    <row r="1245" spans="6:6" x14ac:dyDescent="0.25">
      <c r="F1245" s="7"/>
    </row>
    <row r="1246" spans="6:6" x14ac:dyDescent="0.25">
      <c r="F1246" s="7"/>
    </row>
    <row r="1247" spans="6:6" x14ac:dyDescent="0.25">
      <c r="F1247" s="7"/>
    </row>
    <row r="1248" spans="6:6" x14ac:dyDescent="0.25">
      <c r="F1248" s="7"/>
    </row>
    <row r="1249" spans="6:6" x14ac:dyDescent="0.25">
      <c r="F1249" s="7"/>
    </row>
    <row r="1250" spans="6:6" x14ac:dyDescent="0.25">
      <c r="F1250" s="7"/>
    </row>
    <row r="1251" spans="6:6" x14ac:dyDescent="0.25">
      <c r="F1251" s="7"/>
    </row>
    <row r="1252" spans="6:6" x14ac:dyDescent="0.25">
      <c r="F1252" s="7"/>
    </row>
    <row r="1253" spans="6:6" x14ac:dyDescent="0.25">
      <c r="F1253" s="7"/>
    </row>
    <row r="1254" spans="6:6" x14ac:dyDescent="0.25">
      <c r="F1254" s="7"/>
    </row>
    <row r="1255" spans="6:6" x14ac:dyDescent="0.25">
      <c r="F1255" s="7"/>
    </row>
    <row r="1256" spans="6:6" x14ac:dyDescent="0.25">
      <c r="F1256" s="7"/>
    </row>
    <row r="1257" spans="6:6" x14ac:dyDescent="0.25">
      <c r="F1257" s="7"/>
    </row>
    <row r="1258" spans="6:6" x14ac:dyDescent="0.25">
      <c r="F1258" s="7"/>
    </row>
    <row r="1259" spans="6:6" x14ac:dyDescent="0.25">
      <c r="F1259" s="7"/>
    </row>
    <row r="1260" spans="6:6" x14ac:dyDescent="0.25">
      <c r="F1260" s="7"/>
    </row>
    <row r="1261" spans="6:6" x14ac:dyDescent="0.25">
      <c r="F1261" s="7"/>
    </row>
    <row r="1262" spans="6:6" x14ac:dyDescent="0.25">
      <c r="F1262" s="7"/>
    </row>
    <row r="1263" spans="6:6" x14ac:dyDescent="0.25">
      <c r="F1263" s="7"/>
    </row>
    <row r="1264" spans="6:6" x14ac:dyDescent="0.25">
      <c r="F1264" s="7"/>
    </row>
    <row r="1265" spans="6:6" x14ac:dyDescent="0.25">
      <c r="F1265" s="7"/>
    </row>
    <row r="1266" spans="6:6" x14ac:dyDescent="0.25">
      <c r="F1266" s="7"/>
    </row>
    <row r="1267" spans="6:6" x14ac:dyDescent="0.25">
      <c r="F1267" s="7"/>
    </row>
    <row r="1268" spans="6:6" x14ac:dyDescent="0.25">
      <c r="F1268" s="7"/>
    </row>
    <row r="1269" spans="6:6" x14ac:dyDescent="0.25">
      <c r="F1269" s="7"/>
    </row>
    <row r="1270" spans="6:6" x14ac:dyDescent="0.25">
      <c r="F1270" s="7"/>
    </row>
    <row r="1271" spans="6:6" x14ac:dyDescent="0.25">
      <c r="F1271" s="7"/>
    </row>
    <row r="1272" spans="6:6" x14ac:dyDescent="0.25">
      <c r="F1272" s="7"/>
    </row>
    <row r="1273" spans="6:6" x14ac:dyDescent="0.25">
      <c r="F1273" s="7"/>
    </row>
    <row r="1274" spans="6:6" x14ac:dyDescent="0.25">
      <c r="F1274" s="7"/>
    </row>
    <row r="1275" spans="6:6" x14ac:dyDescent="0.25">
      <c r="F1275" s="7"/>
    </row>
    <row r="1276" spans="6:6" x14ac:dyDescent="0.25">
      <c r="F1276" s="7"/>
    </row>
    <row r="1277" spans="6:6" x14ac:dyDescent="0.25">
      <c r="F1277" s="7"/>
    </row>
    <row r="1278" spans="6:6" x14ac:dyDescent="0.25">
      <c r="F1278" s="7"/>
    </row>
    <row r="1279" spans="6:6" x14ac:dyDescent="0.25">
      <c r="F1279" s="7"/>
    </row>
    <row r="1280" spans="6:6" x14ac:dyDescent="0.25">
      <c r="F1280" s="7"/>
    </row>
    <row r="1281" spans="6:6" x14ac:dyDescent="0.25">
      <c r="F1281" s="7"/>
    </row>
    <row r="1282" spans="6:6" x14ac:dyDescent="0.25">
      <c r="F1282" s="7"/>
    </row>
    <row r="1283" spans="6:6" x14ac:dyDescent="0.25">
      <c r="F1283" s="7"/>
    </row>
    <row r="1284" spans="6:6" x14ac:dyDescent="0.25">
      <c r="F1284" s="7"/>
    </row>
    <row r="1285" spans="6:6" x14ac:dyDescent="0.25">
      <c r="F1285" s="7"/>
    </row>
    <row r="1286" spans="6:6" x14ac:dyDescent="0.25">
      <c r="F1286" s="7"/>
    </row>
    <row r="1287" spans="6:6" x14ac:dyDescent="0.25">
      <c r="F1287" s="7"/>
    </row>
    <row r="1288" spans="6:6" x14ac:dyDescent="0.25">
      <c r="F1288" s="7"/>
    </row>
    <row r="1289" spans="6:6" x14ac:dyDescent="0.25">
      <c r="F1289" s="7"/>
    </row>
    <row r="1290" spans="6:6" x14ac:dyDescent="0.25">
      <c r="F1290" s="7"/>
    </row>
    <row r="1291" spans="6:6" x14ac:dyDescent="0.25">
      <c r="F1291" s="7"/>
    </row>
    <row r="1292" spans="6:6" x14ac:dyDescent="0.25">
      <c r="F1292" s="7"/>
    </row>
    <row r="1293" spans="6:6" x14ac:dyDescent="0.25">
      <c r="F1293" s="7"/>
    </row>
    <row r="1294" spans="6:6" x14ac:dyDescent="0.25">
      <c r="F1294" s="7"/>
    </row>
    <row r="1295" spans="6:6" x14ac:dyDescent="0.25">
      <c r="F1295" s="7"/>
    </row>
    <row r="1296" spans="6:6" x14ac:dyDescent="0.25">
      <c r="F1296" s="7"/>
    </row>
    <row r="1297" spans="6:6" x14ac:dyDescent="0.25">
      <c r="F1297" s="7"/>
    </row>
    <row r="1298" spans="6:6" x14ac:dyDescent="0.25">
      <c r="F1298" s="7"/>
    </row>
    <row r="1299" spans="6:6" x14ac:dyDescent="0.25">
      <c r="F1299" s="7"/>
    </row>
    <row r="1300" spans="6:6" x14ac:dyDescent="0.25">
      <c r="F1300" s="7"/>
    </row>
    <row r="1301" spans="6:6" x14ac:dyDescent="0.25">
      <c r="F1301" s="7"/>
    </row>
    <row r="1302" spans="6:6" x14ac:dyDescent="0.25">
      <c r="F1302" s="7"/>
    </row>
    <row r="1303" spans="6:6" x14ac:dyDescent="0.25">
      <c r="F1303" s="7"/>
    </row>
    <row r="1304" spans="6:6" x14ac:dyDescent="0.25">
      <c r="F1304" s="7"/>
    </row>
    <row r="1305" spans="6:6" x14ac:dyDescent="0.25">
      <c r="F1305" s="7"/>
    </row>
    <row r="1306" spans="6:6" x14ac:dyDescent="0.25">
      <c r="F1306" s="7"/>
    </row>
    <row r="1307" spans="6:6" x14ac:dyDescent="0.25">
      <c r="F1307" s="7"/>
    </row>
    <row r="1308" spans="6:6" x14ac:dyDescent="0.25">
      <c r="F1308" s="7"/>
    </row>
    <row r="1309" spans="6:6" x14ac:dyDescent="0.25">
      <c r="F1309" s="7"/>
    </row>
    <row r="1310" spans="6:6" x14ac:dyDescent="0.25">
      <c r="F1310" s="7"/>
    </row>
    <row r="1311" spans="6:6" x14ac:dyDescent="0.25">
      <c r="F1311" s="7"/>
    </row>
    <row r="1312" spans="6:6" x14ac:dyDescent="0.25">
      <c r="F1312" s="7"/>
    </row>
    <row r="1313" spans="6:6" x14ac:dyDescent="0.25">
      <c r="F1313" s="7"/>
    </row>
    <row r="1314" spans="6:6" x14ac:dyDescent="0.25">
      <c r="F1314" s="7"/>
    </row>
    <row r="1315" spans="6:6" x14ac:dyDescent="0.25">
      <c r="F1315" s="7"/>
    </row>
    <row r="1316" spans="6:6" x14ac:dyDescent="0.25">
      <c r="F1316" s="7"/>
    </row>
    <row r="1317" spans="6:6" x14ac:dyDescent="0.25">
      <c r="F1317" s="7"/>
    </row>
    <row r="1318" spans="6:6" x14ac:dyDescent="0.25">
      <c r="F1318" s="7"/>
    </row>
    <row r="1319" spans="6:6" x14ac:dyDescent="0.25">
      <c r="F1319" s="7"/>
    </row>
    <row r="1320" spans="6:6" x14ac:dyDescent="0.25">
      <c r="F1320" s="7"/>
    </row>
    <row r="1321" spans="6:6" x14ac:dyDescent="0.25">
      <c r="F1321" s="7"/>
    </row>
    <row r="1322" spans="6:6" x14ac:dyDescent="0.25">
      <c r="F1322" s="7"/>
    </row>
    <row r="1323" spans="6:6" x14ac:dyDescent="0.25">
      <c r="F1323" s="7"/>
    </row>
    <row r="1324" spans="6:6" x14ac:dyDescent="0.25">
      <c r="F1324" s="7"/>
    </row>
    <row r="1325" spans="6:6" x14ac:dyDescent="0.25">
      <c r="F1325" s="7"/>
    </row>
    <row r="1326" spans="6:6" x14ac:dyDescent="0.25">
      <c r="F1326" s="7"/>
    </row>
    <row r="1327" spans="6:6" x14ac:dyDescent="0.25">
      <c r="F1327" s="7"/>
    </row>
    <row r="1328" spans="6:6" x14ac:dyDescent="0.25">
      <c r="F1328" s="7"/>
    </row>
    <row r="1329" spans="6:6" x14ac:dyDescent="0.25">
      <c r="F1329" s="7"/>
    </row>
    <row r="1330" spans="6:6" x14ac:dyDescent="0.25">
      <c r="F1330" s="7"/>
    </row>
    <row r="1331" spans="6:6" x14ac:dyDescent="0.25">
      <c r="F1331" s="7"/>
    </row>
    <row r="1332" spans="6:6" x14ac:dyDescent="0.25">
      <c r="F1332" s="7"/>
    </row>
    <row r="1333" spans="6:6" x14ac:dyDescent="0.25">
      <c r="F1333" s="7"/>
    </row>
    <row r="1334" spans="6:6" x14ac:dyDescent="0.25">
      <c r="F1334" s="7"/>
    </row>
    <row r="1335" spans="6:6" x14ac:dyDescent="0.25">
      <c r="F1335" s="7"/>
    </row>
    <row r="1336" spans="6:6" x14ac:dyDescent="0.25">
      <c r="F1336" s="7"/>
    </row>
    <row r="1337" spans="6:6" x14ac:dyDescent="0.25">
      <c r="F1337" s="7"/>
    </row>
    <row r="1338" spans="6:6" x14ac:dyDescent="0.25">
      <c r="F1338" s="7"/>
    </row>
    <row r="1339" spans="6:6" x14ac:dyDescent="0.25">
      <c r="F1339" s="7"/>
    </row>
    <row r="1340" spans="6:6" x14ac:dyDescent="0.25">
      <c r="F1340" s="7"/>
    </row>
    <row r="1341" spans="6:6" x14ac:dyDescent="0.25">
      <c r="F1341" s="7"/>
    </row>
    <row r="1342" spans="6:6" x14ac:dyDescent="0.25">
      <c r="F1342" s="7"/>
    </row>
    <row r="1343" spans="6:6" x14ac:dyDescent="0.25">
      <c r="F1343" s="7"/>
    </row>
    <row r="1344" spans="6:6" x14ac:dyDescent="0.25">
      <c r="F1344" s="7"/>
    </row>
    <row r="1345" spans="6:6" x14ac:dyDescent="0.25">
      <c r="F1345" s="7"/>
    </row>
    <row r="1346" spans="6:6" x14ac:dyDescent="0.25">
      <c r="F1346" s="7"/>
    </row>
    <row r="1347" spans="6:6" x14ac:dyDescent="0.25">
      <c r="F1347" s="7"/>
    </row>
    <row r="1348" spans="6:6" x14ac:dyDescent="0.25">
      <c r="F1348" s="7"/>
    </row>
    <row r="1349" spans="6:6" x14ac:dyDescent="0.25">
      <c r="F1349" s="7"/>
    </row>
    <row r="1350" spans="6:6" x14ac:dyDescent="0.25">
      <c r="F1350" s="7"/>
    </row>
    <row r="1351" spans="6:6" x14ac:dyDescent="0.25">
      <c r="F1351" s="7"/>
    </row>
    <row r="1352" spans="6:6" x14ac:dyDescent="0.25">
      <c r="F1352" s="7"/>
    </row>
    <row r="1353" spans="6:6" x14ac:dyDescent="0.25">
      <c r="F1353" s="7"/>
    </row>
    <row r="1354" spans="6:6" x14ac:dyDescent="0.25">
      <c r="F1354" s="7"/>
    </row>
    <row r="1355" spans="6:6" x14ac:dyDescent="0.25">
      <c r="F1355" s="7"/>
    </row>
    <row r="1356" spans="6:6" x14ac:dyDescent="0.25">
      <c r="F1356" s="7"/>
    </row>
    <row r="1357" spans="6:6" x14ac:dyDescent="0.25">
      <c r="F1357" s="7"/>
    </row>
    <row r="1358" spans="6:6" x14ac:dyDescent="0.25">
      <c r="F1358" s="7"/>
    </row>
    <row r="1359" spans="6:6" x14ac:dyDescent="0.25">
      <c r="F1359" s="7"/>
    </row>
    <row r="1360" spans="6:6" x14ac:dyDescent="0.25">
      <c r="F1360" s="7"/>
    </row>
    <row r="1361" spans="6:7" x14ac:dyDescent="0.25">
      <c r="F1361" s="7"/>
    </row>
    <row r="1362" spans="6:7" x14ac:dyDescent="0.25">
      <c r="F1362" s="7"/>
    </row>
    <row r="1363" spans="6:7" x14ac:dyDescent="0.25">
      <c r="F1363" s="7"/>
    </row>
    <row r="1364" spans="6:7" x14ac:dyDescent="0.25">
      <c r="F1364" s="7"/>
    </row>
    <row r="1365" spans="6:7" x14ac:dyDescent="0.25">
      <c r="F1365" s="7"/>
    </row>
    <row r="1366" spans="6:7" x14ac:dyDescent="0.25">
      <c r="F1366" s="7"/>
    </row>
    <row r="1367" spans="6:7" x14ac:dyDescent="0.25">
      <c r="F1367" s="7"/>
    </row>
    <row r="1368" spans="6:7" x14ac:dyDescent="0.25">
      <c r="F1368" s="7"/>
    </row>
    <row r="1369" spans="6:7" x14ac:dyDescent="0.25">
      <c r="F1369" s="7"/>
    </row>
    <row r="1370" spans="6:7" x14ac:dyDescent="0.25">
      <c r="F1370" s="7"/>
    </row>
    <row r="1371" spans="6:7" x14ac:dyDescent="0.25">
      <c r="G1371" s="7"/>
    </row>
    <row r="1372" spans="6:7" x14ac:dyDescent="0.25">
      <c r="G1372" s="7"/>
    </row>
  </sheetData>
  <autoFilter ref="A1:F131" xr:uid="{B4F69F69-36F4-46E5-870E-CC5EDE2C1897}">
    <sortState ref="A2:F131">
      <sortCondition ref="A2:A131"/>
      <sortCondition ref="D2:D131"/>
    </sortState>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1:H729"/>
  <sheetViews>
    <sheetView topLeftCell="C700" zoomScale="106" zoomScaleNormal="106" workbookViewId="0">
      <selection activeCell="F720" sqref="F720"/>
    </sheetView>
  </sheetViews>
  <sheetFormatPr baseColWidth="10" defaultRowHeight="15" x14ac:dyDescent="0.25"/>
  <cols>
    <col min="1" max="1" width="28.7109375" style="1" customWidth="1"/>
    <col min="2" max="2" width="35.28515625" style="1" customWidth="1"/>
    <col min="3" max="3" width="35" style="1" customWidth="1"/>
    <col min="4" max="4" width="10.7109375" style="10" bestFit="1" customWidth="1"/>
    <col min="5" max="5" width="22.7109375" style="1" bestFit="1" customWidth="1"/>
    <col min="6" max="6" width="55.85546875" style="1" customWidth="1"/>
    <col min="7" max="7" width="17" style="1" customWidth="1"/>
    <col min="8" max="8" width="14.5703125" style="1" customWidth="1"/>
    <col min="9" max="16384" width="11.42578125" style="1"/>
  </cols>
  <sheetData>
    <row r="1" spans="1:8" s="11" customFormat="1" x14ac:dyDescent="0.25">
      <c r="A1" s="11" t="s">
        <v>3841</v>
      </c>
      <c r="B1" s="11" t="s">
        <v>3842</v>
      </c>
      <c r="C1" s="11" t="s">
        <v>3843</v>
      </c>
      <c r="D1" s="9" t="s">
        <v>3844</v>
      </c>
      <c r="E1" s="11" t="s">
        <v>4233</v>
      </c>
      <c r="F1" s="11" t="s">
        <v>4234</v>
      </c>
      <c r="G1" s="11" t="s">
        <v>3846</v>
      </c>
      <c r="H1" s="11" t="s">
        <v>5041</v>
      </c>
    </row>
    <row r="2" spans="1:8" s="11" customFormat="1" x14ac:dyDescent="0.25">
      <c r="A2" s="11" t="s">
        <v>4252</v>
      </c>
      <c r="B2" s="11" t="s">
        <v>3354</v>
      </c>
      <c r="C2" s="42" t="s">
        <v>1485</v>
      </c>
      <c r="D2" s="10" t="s">
        <v>3847</v>
      </c>
      <c r="E2" s="1" t="s">
        <v>3360</v>
      </c>
      <c r="F2" s="10" t="s">
        <v>3361</v>
      </c>
      <c r="G2" s="7"/>
      <c r="H2" s="1"/>
    </row>
    <row r="3" spans="1:8" x14ac:dyDescent="0.25">
      <c r="A3" s="42" t="s">
        <v>4252</v>
      </c>
      <c r="B3" s="1" t="s">
        <v>3354</v>
      </c>
      <c r="C3" s="42" t="s">
        <v>1541</v>
      </c>
      <c r="D3" s="10" t="s">
        <v>3847</v>
      </c>
      <c r="E3" s="1" t="s">
        <v>3362</v>
      </c>
      <c r="F3" s="10" t="s">
        <v>3361</v>
      </c>
      <c r="G3" s="7"/>
    </row>
    <row r="4" spans="1:8" x14ac:dyDescent="0.25">
      <c r="A4" s="42" t="s">
        <v>4250</v>
      </c>
      <c r="B4" s="1" t="s">
        <v>3354</v>
      </c>
      <c r="C4" s="42" t="s">
        <v>1541</v>
      </c>
      <c r="D4" s="10" t="s">
        <v>3847</v>
      </c>
      <c r="E4" s="1" t="s">
        <v>3362</v>
      </c>
      <c r="F4" s="10" t="s">
        <v>3361</v>
      </c>
      <c r="G4" s="7"/>
    </row>
    <row r="5" spans="1:8" x14ac:dyDescent="0.25">
      <c r="A5" s="42" t="s">
        <v>4250</v>
      </c>
      <c r="B5" s="1" t="s">
        <v>3354</v>
      </c>
      <c r="C5" s="42" t="s">
        <v>1485</v>
      </c>
      <c r="D5" s="10" t="s">
        <v>3847</v>
      </c>
      <c r="E5" s="1" t="s">
        <v>3360</v>
      </c>
      <c r="F5" s="10" t="s">
        <v>3361</v>
      </c>
      <c r="G5" s="7"/>
    </row>
    <row r="6" spans="1:8" x14ac:dyDescent="0.25">
      <c r="A6" s="42" t="s">
        <v>4252</v>
      </c>
      <c r="B6" s="1" t="s">
        <v>3354</v>
      </c>
      <c r="C6" s="42" t="s">
        <v>24</v>
      </c>
      <c r="D6" s="10" t="s">
        <v>3848</v>
      </c>
      <c r="E6" s="1" t="s">
        <v>3363</v>
      </c>
      <c r="F6" s="10" t="s">
        <v>3364</v>
      </c>
      <c r="G6" s="7"/>
    </row>
    <row r="7" spans="1:8" x14ac:dyDescent="0.25">
      <c r="A7" s="42" t="s">
        <v>4252</v>
      </c>
      <c r="B7" s="1" t="s">
        <v>3354</v>
      </c>
      <c r="C7" s="42" t="s">
        <v>24</v>
      </c>
      <c r="D7" s="10" t="s">
        <v>3849</v>
      </c>
      <c r="E7" s="1" t="s">
        <v>3365</v>
      </c>
      <c r="F7" s="10" t="s">
        <v>3364</v>
      </c>
      <c r="G7" s="7"/>
    </row>
    <row r="8" spans="1:8" x14ac:dyDescent="0.25">
      <c r="A8" s="42" t="s">
        <v>4252</v>
      </c>
      <c r="B8" s="1" t="s">
        <v>3354</v>
      </c>
      <c r="C8" s="42" t="s">
        <v>1246</v>
      </c>
      <c r="D8" s="10" t="s">
        <v>3850</v>
      </c>
      <c r="E8" s="1" t="s">
        <v>3366</v>
      </c>
      <c r="F8" s="10" t="s">
        <v>3361</v>
      </c>
      <c r="G8" s="7">
        <v>209</v>
      </c>
    </row>
    <row r="9" spans="1:8" x14ac:dyDescent="0.25">
      <c r="A9" s="42" t="s">
        <v>4252</v>
      </c>
      <c r="B9" s="1" t="s">
        <v>3354</v>
      </c>
      <c r="C9" s="42" t="s">
        <v>1246</v>
      </c>
      <c r="D9" s="10" t="s">
        <v>3851</v>
      </c>
      <c r="E9" s="1" t="s">
        <v>3367</v>
      </c>
      <c r="F9" s="10" t="s">
        <v>3361</v>
      </c>
      <c r="G9" s="7">
        <v>70</v>
      </c>
    </row>
    <row r="10" spans="1:8" x14ac:dyDescent="0.25">
      <c r="A10" s="42" t="s">
        <v>4252</v>
      </c>
      <c r="B10" s="1" t="s">
        <v>3354</v>
      </c>
      <c r="C10" s="42" t="s">
        <v>24</v>
      </c>
      <c r="D10" s="10" t="s">
        <v>3852</v>
      </c>
      <c r="E10" s="1" t="s">
        <v>3368</v>
      </c>
      <c r="F10" s="10" t="s">
        <v>3364</v>
      </c>
      <c r="G10" s="7"/>
    </row>
    <row r="11" spans="1:8" x14ac:dyDescent="0.25">
      <c r="A11" s="42" t="s">
        <v>4252</v>
      </c>
      <c r="B11" s="1" t="s">
        <v>3354</v>
      </c>
      <c r="C11" s="42" t="s">
        <v>1246</v>
      </c>
      <c r="D11" s="10" t="s">
        <v>3852</v>
      </c>
      <c r="E11" s="1" t="s">
        <v>3368</v>
      </c>
      <c r="F11" s="10" t="s">
        <v>3361</v>
      </c>
      <c r="G11" s="7">
        <v>70</v>
      </c>
    </row>
    <row r="12" spans="1:8" x14ac:dyDescent="0.25">
      <c r="A12" s="42" t="s">
        <v>4252</v>
      </c>
      <c r="B12" s="1" t="s">
        <v>3354</v>
      </c>
      <c r="C12" s="42" t="s">
        <v>1246</v>
      </c>
      <c r="D12" s="10" t="s">
        <v>3852</v>
      </c>
      <c r="E12" s="1" t="s">
        <v>3368</v>
      </c>
      <c r="F12" s="10" t="s">
        <v>3361</v>
      </c>
      <c r="G12" s="7">
        <v>70</v>
      </c>
    </row>
    <row r="13" spans="1:8" x14ac:dyDescent="0.25">
      <c r="A13" s="42" t="s">
        <v>4252</v>
      </c>
      <c r="B13" s="1" t="s">
        <v>3354</v>
      </c>
      <c r="C13" s="42" t="s">
        <v>1246</v>
      </c>
      <c r="D13" s="10" t="s">
        <v>3852</v>
      </c>
      <c r="E13" s="1" t="s">
        <v>3368</v>
      </c>
      <c r="F13" s="10" t="s">
        <v>3361</v>
      </c>
      <c r="G13" s="7">
        <v>70</v>
      </c>
    </row>
    <row r="14" spans="1:8" x14ac:dyDescent="0.25">
      <c r="A14" s="42" t="s">
        <v>4252</v>
      </c>
      <c r="B14" s="1" t="s">
        <v>3354</v>
      </c>
      <c r="C14" s="42" t="s">
        <v>1246</v>
      </c>
      <c r="D14" s="10" t="s">
        <v>3852</v>
      </c>
      <c r="E14" s="1" t="s">
        <v>3368</v>
      </c>
      <c r="F14" s="10" t="s">
        <v>3361</v>
      </c>
      <c r="G14" s="7">
        <v>70</v>
      </c>
    </row>
    <row r="15" spans="1:8" x14ac:dyDescent="0.25">
      <c r="A15" s="42" t="s">
        <v>4252</v>
      </c>
      <c r="B15" s="1" t="s">
        <v>3354</v>
      </c>
      <c r="C15" s="42" t="s">
        <v>24</v>
      </c>
      <c r="D15" s="10" t="s">
        <v>3853</v>
      </c>
      <c r="E15" s="1" t="s">
        <v>3369</v>
      </c>
      <c r="F15" s="10" t="s">
        <v>3364</v>
      </c>
      <c r="G15" s="7"/>
    </row>
    <row r="16" spans="1:8" x14ac:dyDescent="0.25">
      <c r="A16" s="42" t="s">
        <v>4252</v>
      </c>
      <c r="B16" s="1" t="s">
        <v>3354</v>
      </c>
      <c r="C16" s="42" t="s">
        <v>24</v>
      </c>
      <c r="D16" s="10" t="s">
        <v>3853</v>
      </c>
      <c r="E16" s="1" t="s">
        <v>3369</v>
      </c>
      <c r="F16" s="10" t="s">
        <v>3364</v>
      </c>
      <c r="G16" s="7"/>
    </row>
    <row r="17" spans="1:7" x14ac:dyDescent="0.25">
      <c r="A17" s="42" t="s">
        <v>1640</v>
      </c>
      <c r="B17" s="1" t="s">
        <v>3354</v>
      </c>
      <c r="C17" s="42" t="s">
        <v>259</v>
      </c>
      <c r="D17" s="10" t="s">
        <v>3853</v>
      </c>
      <c r="E17" s="1" t="s">
        <v>3360</v>
      </c>
      <c r="F17" s="10" t="s">
        <v>3219</v>
      </c>
      <c r="G17" s="7"/>
    </row>
    <row r="18" spans="1:7" x14ac:dyDescent="0.25">
      <c r="A18" s="42" t="s">
        <v>4252</v>
      </c>
      <c r="B18" s="1" t="s">
        <v>3370</v>
      </c>
      <c r="C18" s="42" t="s">
        <v>1667</v>
      </c>
      <c r="D18" s="10" t="s">
        <v>3854</v>
      </c>
      <c r="E18" s="1" t="s">
        <v>3371</v>
      </c>
      <c r="F18" s="10" t="s">
        <v>3372</v>
      </c>
      <c r="G18" s="7"/>
    </row>
    <row r="19" spans="1:7" x14ac:dyDescent="0.25">
      <c r="A19" s="42" t="s">
        <v>4252</v>
      </c>
      <c r="B19" s="1" t="s">
        <v>3354</v>
      </c>
      <c r="C19" s="42" t="s">
        <v>24</v>
      </c>
      <c r="D19" s="10" t="s">
        <v>3854</v>
      </c>
      <c r="E19" s="1" t="s">
        <v>3373</v>
      </c>
      <c r="F19" s="10" t="s">
        <v>3364</v>
      </c>
      <c r="G19" s="7"/>
    </row>
    <row r="20" spans="1:7" x14ac:dyDescent="0.25">
      <c r="A20" s="42" t="s">
        <v>4252</v>
      </c>
      <c r="B20" s="1" t="s">
        <v>3354</v>
      </c>
      <c r="C20" s="42" t="s">
        <v>24</v>
      </c>
      <c r="D20" s="10" t="s">
        <v>3854</v>
      </c>
      <c r="E20" s="1" t="s">
        <v>3373</v>
      </c>
      <c r="F20" s="10" t="s">
        <v>3364</v>
      </c>
      <c r="G20" s="7"/>
    </row>
    <row r="21" spans="1:7" x14ac:dyDescent="0.25">
      <c r="A21" s="42" t="s">
        <v>4252</v>
      </c>
      <c r="B21" s="1" t="s">
        <v>3354</v>
      </c>
      <c r="C21" s="42" t="s">
        <v>24</v>
      </c>
      <c r="D21" s="10" t="s">
        <v>3854</v>
      </c>
      <c r="E21" s="1" t="s">
        <v>3373</v>
      </c>
      <c r="F21" s="10" t="s">
        <v>3374</v>
      </c>
      <c r="G21" s="7"/>
    </row>
    <row r="22" spans="1:7" x14ac:dyDescent="0.25">
      <c r="A22" s="42" t="s">
        <v>4252</v>
      </c>
      <c r="B22" s="1" t="s">
        <v>3354</v>
      </c>
      <c r="C22" s="42" t="s">
        <v>1246</v>
      </c>
      <c r="D22" s="10" t="s">
        <v>3854</v>
      </c>
      <c r="E22" s="1" t="s">
        <v>3373</v>
      </c>
      <c r="F22" s="10" t="s">
        <v>3361</v>
      </c>
      <c r="G22" s="7">
        <v>70</v>
      </c>
    </row>
    <row r="23" spans="1:7" x14ac:dyDescent="0.25">
      <c r="A23" s="42" t="s">
        <v>4252</v>
      </c>
      <c r="B23" s="1" t="s">
        <v>3354</v>
      </c>
      <c r="C23" s="42" t="s">
        <v>1246</v>
      </c>
      <c r="D23" s="10" t="s">
        <v>3854</v>
      </c>
      <c r="E23" s="1" t="s">
        <v>3373</v>
      </c>
      <c r="F23" s="10" t="s">
        <v>3361</v>
      </c>
      <c r="G23" s="7">
        <v>209</v>
      </c>
    </row>
    <row r="24" spans="1:7" x14ac:dyDescent="0.25">
      <c r="A24" s="42" t="s">
        <v>4252</v>
      </c>
      <c r="B24" s="1" t="s">
        <v>3354</v>
      </c>
      <c r="C24" s="42" t="s">
        <v>1246</v>
      </c>
      <c r="D24" s="10" t="s">
        <v>3854</v>
      </c>
      <c r="E24" s="1" t="s">
        <v>3373</v>
      </c>
      <c r="F24" s="10" t="s">
        <v>3361</v>
      </c>
      <c r="G24" s="7">
        <v>70</v>
      </c>
    </row>
    <row r="25" spans="1:7" x14ac:dyDescent="0.25">
      <c r="A25" s="42" t="s">
        <v>4252</v>
      </c>
      <c r="B25" s="1" t="s">
        <v>3354</v>
      </c>
      <c r="C25" s="42" t="s">
        <v>1246</v>
      </c>
      <c r="D25" s="10" t="s">
        <v>3855</v>
      </c>
      <c r="E25" s="1" t="s">
        <v>3375</v>
      </c>
      <c r="F25" s="10" t="s">
        <v>3361</v>
      </c>
      <c r="G25" s="7">
        <v>139</v>
      </c>
    </row>
    <row r="26" spans="1:7" x14ac:dyDescent="0.25">
      <c r="A26" s="42" t="s">
        <v>4252</v>
      </c>
      <c r="B26" s="1" t="s">
        <v>3354</v>
      </c>
      <c r="C26" s="42" t="s">
        <v>24</v>
      </c>
      <c r="D26" s="10" t="s">
        <v>3856</v>
      </c>
      <c r="E26" s="1" t="s">
        <v>3376</v>
      </c>
      <c r="F26" s="10" t="s">
        <v>3364</v>
      </c>
      <c r="G26" s="7"/>
    </row>
    <row r="27" spans="1:7" x14ac:dyDescent="0.25">
      <c r="A27" s="42" t="s">
        <v>4252</v>
      </c>
      <c r="B27" s="1" t="s">
        <v>3354</v>
      </c>
      <c r="C27" s="42" t="s">
        <v>24</v>
      </c>
      <c r="D27" s="10" t="s">
        <v>3856</v>
      </c>
      <c r="E27" s="1" t="s">
        <v>3376</v>
      </c>
      <c r="F27" s="10" t="s">
        <v>3364</v>
      </c>
      <c r="G27" s="7"/>
    </row>
    <row r="28" spans="1:7" x14ac:dyDescent="0.25">
      <c r="A28" s="42" t="s">
        <v>4252</v>
      </c>
      <c r="B28" s="1" t="s">
        <v>3354</v>
      </c>
      <c r="C28" s="42" t="s">
        <v>24</v>
      </c>
      <c r="D28" s="10" t="s">
        <v>3856</v>
      </c>
      <c r="E28" s="1" t="s">
        <v>3376</v>
      </c>
      <c r="F28" s="10" t="s">
        <v>3364</v>
      </c>
      <c r="G28" s="7"/>
    </row>
    <row r="29" spans="1:7" x14ac:dyDescent="0.25">
      <c r="A29" s="42" t="s">
        <v>4252</v>
      </c>
      <c r="B29" s="1" t="s">
        <v>3354</v>
      </c>
      <c r="C29" s="42" t="s">
        <v>24</v>
      </c>
      <c r="D29" s="10" t="s">
        <v>3856</v>
      </c>
      <c r="E29" s="1" t="s">
        <v>3376</v>
      </c>
      <c r="F29" s="10" t="s">
        <v>3364</v>
      </c>
      <c r="G29" s="7"/>
    </row>
    <row r="30" spans="1:7" x14ac:dyDescent="0.25">
      <c r="A30" s="42" t="s">
        <v>4252</v>
      </c>
      <c r="B30" s="1" t="s">
        <v>3354</v>
      </c>
      <c r="C30" s="42" t="s">
        <v>24</v>
      </c>
      <c r="D30" s="10" t="s">
        <v>3856</v>
      </c>
      <c r="E30" s="1" t="s">
        <v>3376</v>
      </c>
      <c r="F30" s="10" t="s">
        <v>3364</v>
      </c>
      <c r="G30" s="7"/>
    </row>
    <row r="31" spans="1:7" x14ac:dyDescent="0.25">
      <c r="A31" s="42" t="s">
        <v>4252</v>
      </c>
      <c r="B31" s="1" t="s">
        <v>3354</v>
      </c>
      <c r="C31" s="42" t="s">
        <v>1246</v>
      </c>
      <c r="D31" s="10" t="s">
        <v>3857</v>
      </c>
      <c r="E31" s="1" t="s">
        <v>3377</v>
      </c>
      <c r="F31" s="10" t="s">
        <v>3361</v>
      </c>
      <c r="G31" s="7">
        <v>70</v>
      </c>
    </row>
    <row r="32" spans="1:7" x14ac:dyDescent="0.25">
      <c r="A32" s="42" t="s">
        <v>4252</v>
      </c>
      <c r="B32" s="1" t="s">
        <v>3354</v>
      </c>
      <c r="C32" t="s">
        <v>1246</v>
      </c>
      <c r="D32" s="10" t="s">
        <v>3857</v>
      </c>
      <c r="E32" s="1" t="s">
        <v>3377</v>
      </c>
      <c r="F32" s="10" t="s">
        <v>3361</v>
      </c>
      <c r="G32" s="7">
        <v>278</v>
      </c>
    </row>
    <row r="33" spans="1:7" x14ac:dyDescent="0.25">
      <c r="A33" t="s">
        <v>4252</v>
      </c>
      <c r="B33" s="1" t="s">
        <v>3354</v>
      </c>
      <c r="C33" t="s">
        <v>1246</v>
      </c>
      <c r="D33" s="10" t="s">
        <v>3857</v>
      </c>
      <c r="E33" s="1" t="s">
        <v>3377</v>
      </c>
      <c r="F33" s="10" t="s">
        <v>3361</v>
      </c>
      <c r="G33" s="7">
        <v>70</v>
      </c>
    </row>
    <row r="34" spans="1:7" x14ac:dyDescent="0.25">
      <c r="A34" t="s">
        <v>4252</v>
      </c>
      <c r="B34" s="1" t="s">
        <v>3354</v>
      </c>
      <c r="C34" t="s">
        <v>24</v>
      </c>
      <c r="D34" s="10" t="s">
        <v>3858</v>
      </c>
      <c r="E34" s="1" t="s">
        <v>3378</v>
      </c>
      <c r="F34" s="10" t="s">
        <v>3364</v>
      </c>
      <c r="G34" s="7"/>
    </row>
    <row r="35" spans="1:7" x14ac:dyDescent="0.25">
      <c r="A35" t="s">
        <v>4252</v>
      </c>
      <c r="B35" s="1" t="s">
        <v>3354</v>
      </c>
      <c r="C35" t="s">
        <v>24</v>
      </c>
      <c r="D35" s="10" t="s">
        <v>3858</v>
      </c>
      <c r="E35" s="1" t="s">
        <v>3378</v>
      </c>
      <c r="F35" s="10" t="s">
        <v>3364</v>
      </c>
      <c r="G35" s="7"/>
    </row>
    <row r="36" spans="1:7" x14ac:dyDescent="0.25">
      <c r="A36" t="s">
        <v>4252</v>
      </c>
      <c r="B36" s="1" t="s">
        <v>3354</v>
      </c>
      <c r="C36" t="s">
        <v>24</v>
      </c>
      <c r="D36" s="10" t="s">
        <v>3859</v>
      </c>
      <c r="E36" s="1" t="s">
        <v>3379</v>
      </c>
      <c r="F36" s="10" t="s">
        <v>3364</v>
      </c>
      <c r="G36" s="7"/>
    </row>
    <row r="37" spans="1:7" x14ac:dyDescent="0.25">
      <c r="A37" t="s">
        <v>4252</v>
      </c>
      <c r="B37" s="1" t="s">
        <v>3354</v>
      </c>
      <c r="C37" t="s">
        <v>24</v>
      </c>
      <c r="D37" s="10" t="s">
        <v>3859</v>
      </c>
      <c r="E37" s="1" t="s">
        <v>3379</v>
      </c>
      <c r="F37" s="10" t="s">
        <v>3364</v>
      </c>
      <c r="G37" s="7"/>
    </row>
    <row r="38" spans="1:7" x14ac:dyDescent="0.25">
      <c r="A38" t="s">
        <v>4252</v>
      </c>
      <c r="B38" s="1" t="s">
        <v>3354</v>
      </c>
      <c r="C38" t="s">
        <v>24</v>
      </c>
      <c r="D38" s="10" t="s">
        <v>3860</v>
      </c>
      <c r="E38" s="1" t="s">
        <v>3380</v>
      </c>
      <c r="F38" s="10" t="s">
        <v>3364</v>
      </c>
      <c r="G38" s="7"/>
    </row>
    <row r="39" spans="1:7" x14ac:dyDescent="0.25">
      <c r="A39" t="s">
        <v>4252</v>
      </c>
      <c r="B39" s="1" t="s">
        <v>3354</v>
      </c>
      <c r="C39" t="s">
        <v>24</v>
      </c>
      <c r="D39" s="10" t="s">
        <v>3860</v>
      </c>
      <c r="E39" s="1" t="s">
        <v>3380</v>
      </c>
      <c r="F39" s="10" t="s">
        <v>3364</v>
      </c>
      <c r="G39" s="7"/>
    </row>
    <row r="40" spans="1:7" x14ac:dyDescent="0.25">
      <c r="A40" t="s">
        <v>4252</v>
      </c>
      <c r="B40" s="1" t="s">
        <v>3354</v>
      </c>
      <c r="C40" t="s">
        <v>24</v>
      </c>
      <c r="D40" s="10" t="s">
        <v>3860</v>
      </c>
      <c r="E40" s="1" t="s">
        <v>3380</v>
      </c>
      <c r="F40" s="10" t="s">
        <v>3364</v>
      </c>
      <c r="G40" s="7"/>
    </row>
    <row r="41" spans="1:7" x14ac:dyDescent="0.25">
      <c r="A41" t="s">
        <v>4252</v>
      </c>
      <c r="B41" s="1" t="s">
        <v>3354</v>
      </c>
      <c r="C41" t="s">
        <v>24</v>
      </c>
      <c r="D41" s="10" t="s">
        <v>3860</v>
      </c>
      <c r="E41" s="1" t="s">
        <v>3380</v>
      </c>
      <c r="F41" s="10" t="s">
        <v>3374</v>
      </c>
      <c r="G41" s="7"/>
    </row>
    <row r="42" spans="1:7" x14ac:dyDescent="0.25">
      <c r="A42" t="s">
        <v>4252</v>
      </c>
      <c r="B42" s="1" t="s">
        <v>3354</v>
      </c>
      <c r="C42" t="s">
        <v>24</v>
      </c>
      <c r="D42" s="10" t="s">
        <v>3861</v>
      </c>
      <c r="E42" s="1" t="s">
        <v>3381</v>
      </c>
      <c r="F42" s="10" t="s">
        <v>3364</v>
      </c>
      <c r="G42" s="7"/>
    </row>
    <row r="43" spans="1:7" x14ac:dyDescent="0.25">
      <c r="A43" t="s">
        <v>4252</v>
      </c>
      <c r="B43" s="1" t="s">
        <v>3354</v>
      </c>
      <c r="C43" t="s">
        <v>24</v>
      </c>
      <c r="D43" s="10" t="s">
        <v>3861</v>
      </c>
      <c r="E43" s="1" t="s">
        <v>3381</v>
      </c>
      <c r="F43" s="10" t="s">
        <v>3364</v>
      </c>
      <c r="G43" s="7"/>
    </row>
    <row r="44" spans="1:7" x14ac:dyDescent="0.25">
      <c r="A44" t="s">
        <v>4252</v>
      </c>
      <c r="B44" s="1" t="s">
        <v>3354</v>
      </c>
      <c r="C44" t="s">
        <v>24</v>
      </c>
      <c r="D44" s="10" t="s">
        <v>3862</v>
      </c>
      <c r="E44" s="1" t="s">
        <v>3382</v>
      </c>
      <c r="F44" s="10" t="s">
        <v>3364</v>
      </c>
      <c r="G44" s="7"/>
    </row>
    <row r="45" spans="1:7" x14ac:dyDescent="0.25">
      <c r="A45" t="s">
        <v>4252</v>
      </c>
      <c r="B45" s="1" t="s">
        <v>3354</v>
      </c>
      <c r="C45" t="s">
        <v>24</v>
      </c>
      <c r="D45" s="10" t="s">
        <v>3862</v>
      </c>
      <c r="E45" s="1" t="s">
        <v>3382</v>
      </c>
      <c r="F45" s="10" t="s">
        <v>3364</v>
      </c>
      <c r="G45" s="7"/>
    </row>
    <row r="46" spans="1:7" x14ac:dyDescent="0.25">
      <c r="A46" t="s">
        <v>4252</v>
      </c>
      <c r="B46" s="1" t="s">
        <v>3354</v>
      </c>
      <c r="C46" t="s">
        <v>1246</v>
      </c>
      <c r="D46" s="10" t="s">
        <v>3863</v>
      </c>
      <c r="E46" s="1" t="s">
        <v>3383</v>
      </c>
      <c r="F46" s="10" t="s">
        <v>3361</v>
      </c>
      <c r="G46" s="7">
        <v>139</v>
      </c>
    </row>
    <row r="47" spans="1:7" x14ac:dyDescent="0.25">
      <c r="A47" t="s">
        <v>4252</v>
      </c>
      <c r="B47" s="1" t="s">
        <v>3354</v>
      </c>
      <c r="C47" t="s">
        <v>24</v>
      </c>
      <c r="D47" s="10" t="s">
        <v>3864</v>
      </c>
      <c r="E47" s="1" t="s">
        <v>3384</v>
      </c>
      <c r="F47" s="10" t="s">
        <v>3364</v>
      </c>
      <c r="G47" s="7"/>
    </row>
    <row r="48" spans="1:7" x14ac:dyDescent="0.25">
      <c r="A48" t="s">
        <v>4252</v>
      </c>
      <c r="B48" s="1" t="s">
        <v>3354</v>
      </c>
      <c r="C48" t="s">
        <v>24</v>
      </c>
      <c r="D48" s="10" t="s">
        <v>3864</v>
      </c>
      <c r="E48" s="1" t="s">
        <v>3384</v>
      </c>
      <c r="F48" s="10" t="s">
        <v>3364</v>
      </c>
      <c r="G48" s="7"/>
    </row>
    <row r="49" spans="1:7" x14ac:dyDescent="0.25">
      <c r="A49" t="s">
        <v>4252</v>
      </c>
      <c r="B49" s="1" t="s">
        <v>3354</v>
      </c>
      <c r="C49" t="s">
        <v>24</v>
      </c>
      <c r="D49" s="10" t="s">
        <v>3864</v>
      </c>
      <c r="E49" s="1" t="s">
        <v>3384</v>
      </c>
      <c r="F49" s="10" t="s">
        <v>3364</v>
      </c>
      <c r="G49" s="7"/>
    </row>
    <row r="50" spans="1:7" x14ac:dyDescent="0.25">
      <c r="A50" t="s">
        <v>4252</v>
      </c>
      <c r="B50" s="1" t="s">
        <v>3354</v>
      </c>
      <c r="C50" t="s">
        <v>1246</v>
      </c>
      <c r="D50" s="10" t="s">
        <v>3865</v>
      </c>
      <c r="E50" s="1" t="s">
        <v>3385</v>
      </c>
      <c r="F50" s="10" t="s">
        <v>3361</v>
      </c>
      <c r="G50" s="7">
        <v>139</v>
      </c>
    </row>
    <row r="51" spans="1:7" x14ac:dyDescent="0.25">
      <c r="A51" t="s">
        <v>4252</v>
      </c>
      <c r="B51" s="1" t="s">
        <v>3354</v>
      </c>
      <c r="C51" t="s">
        <v>1246</v>
      </c>
      <c r="D51" s="10" t="s">
        <v>3866</v>
      </c>
      <c r="E51" s="1" t="s">
        <v>3386</v>
      </c>
      <c r="F51" s="10" t="s">
        <v>3361</v>
      </c>
      <c r="G51" s="7">
        <v>487</v>
      </c>
    </row>
    <row r="52" spans="1:7" x14ac:dyDescent="0.25">
      <c r="A52" t="s">
        <v>4252</v>
      </c>
      <c r="B52" s="1" t="s">
        <v>3354</v>
      </c>
      <c r="C52" t="s">
        <v>24</v>
      </c>
      <c r="D52" s="10" t="s">
        <v>3867</v>
      </c>
      <c r="E52" s="1" t="s">
        <v>3387</v>
      </c>
      <c r="F52" s="10" t="s">
        <v>3364</v>
      </c>
      <c r="G52" s="7"/>
    </row>
    <row r="53" spans="1:7" x14ac:dyDescent="0.25">
      <c r="A53" t="s">
        <v>4252</v>
      </c>
      <c r="B53" s="1" t="s">
        <v>3354</v>
      </c>
      <c r="C53" t="s">
        <v>24</v>
      </c>
      <c r="D53" s="10" t="s">
        <v>3868</v>
      </c>
      <c r="E53" s="1" t="s">
        <v>3388</v>
      </c>
      <c r="F53" s="10" t="s">
        <v>3364</v>
      </c>
      <c r="G53" s="7"/>
    </row>
    <row r="54" spans="1:7" x14ac:dyDescent="0.25">
      <c r="A54" t="s">
        <v>4252</v>
      </c>
      <c r="B54" s="1" t="s">
        <v>3354</v>
      </c>
      <c r="C54" t="s">
        <v>24</v>
      </c>
      <c r="D54" s="10" t="s">
        <v>3868</v>
      </c>
      <c r="E54" s="1" t="s">
        <v>3388</v>
      </c>
      <c r="F54" s="10" t="s">
        <v>3364</v>
      </c>
      <c r="G54" s="7"/>
    </row>
    <row r="55" spans="1:7" x14ac:dyDescent="0.25">
      <c r="A55" t="s">
        <v>4252</v>
      </c>
      <c r="B55" s="1" t="s">
        <v>3354</v>
      </c>
      <c r="C55" t="s">
        <v>24</v>
      </c>
      <c r="D55" s="10" t="s">
        <v>3868</v>
      </c>
      <c r="E55" s="1" t="s">
        <v>3388</v>
      </c>
      <c r="F55" s="10" t="s">
        <v>3364</v>
      </c>
      <c r="G55" s="7"/>
    </row>
    <row r="56" spans="1:7" x14ac:dyDescent="0.25">
      <c r="A56" t="s">
        <v>4252</v>
      </c>
      <c r="B56" s="1" t="s">
        <v>3354</v>
      </c>
      <c r="C56" t="s">
        <v>24</v>
      </c>
      <c r="D56" s="10" t="s">
        <v>3868</v>
      </c>
      <c r="E56" s="1" t="s">
        <v>3388</v>
      </c>
      <c r="F56" s="10" t="s">
        <v>3364</v>
      </c>
      <c r="G56" s="7"/>
    </row>
    <row r="57" spans="1:7" x14ac:dyDescent="0.25">
      <c r="A57" t="s">
        <v>4252</v>
      </c>
      <c r="B57" s="1" t="s">
        <v>3354</v>
      </c>
      <c r="C57" t="s">
        <v>24</v>
      </c>
      <c r="D57" s="10" t="s">
        <v>3868</v>
      </c>
      <c r="E57" s="1" t="s">
        <v>3388</v>
      </c>
      <c r="F57" s="10" t="s">
        <v>3364</v>
      </c>
      <c r="G57" s="7"/>
    </row>
    <row r="58" spans="1:7" x14ac:dyDescent="0.25">
      <c r="A58" t="s">
        <v>4252</v>
      </c>
      <c r="B58" s="1" t="s">
        <v>3354</v>
      </c>
      <c r="C58" t="s">
        <v>24</v>
      </c>
      <c r="D58" s="10" t="s">
        <v>3869</v>
      </c>
      <c r="E58" s="1" t="s">
        <v>3389</v>
      </c>
      <c r="F58" s="10" t="s">
        <v>3364</v>
      </c>
      <c r="G58" s="7"/>
    </row>
    <row r="59" spans="1:7" x14ac:dyDescent="0.25">
      <c r="A59" t="s">
        <v>4252</v>
      </c>
      <c r="B59" s="1" t="s">
        <v>3354</v>
      </c>
      <c r="C59" t="s">
        <v>24</v>
      </c>
      <c r="D59" s="10" t="s">
        <v>3870</v>
      </c>
      <c r="E59" s="1" t="s">
        <v>3390</v>
      </c>
      <c r="F59" s="10" t="s">
        <v>3364</v>
      </c>
      <c r="G59" s="7"/>
    </row>
    <row r="60" spans="1:7" x14ac:dyDescent="0.25">
      <c r="A60" t="s">
        <v>4252</v>
      </c>
      <c r="B60" s="1" t="s">
        <v>3354</v>
      </c>
      <c r="C60" t="s">
        <v>24</v>
      </c>
      <c r="D60" s="10" t="s">
        <v>3870</v>
      </c>
      <c r="E60" s="1" t="s">
        <v>3390</v>
      </c>
      <c r="F60" s="10" t="s">
        <v>3364</v>
      </c>
      <c r="G60" s="7"/>
    </row>
    <row r="61" spans="1:7" x14ac:dyDescent="0.25">
      <c r="A61" t="s">
        <v>4252</v>
      </c>
      <c r="B61" s="1" t="s">
        <v>3354</v>
      </c>
      <c r="C61" t="s">
        <v>24</v>
      </c>
      <c r="D61" s="10" t="s">
        <v>3870</v>
      </c>
      <c r="E61" s="1" t="s">
        <v>3390</v>
      </c>
      <c r="F61" s="10" t="s">
        <v>3374</v>
      </c>
      <c r="G61" s="7"/>
    </row>
    <row r="62" spans="1:7" x14ac:dyDescent="0.25">
      <c r="A62" t="s">
        <v>4252</v>
      </c>
      <c r="B62" s="1" t="s">
        <v>3354</v>
      </c>
      <c r="C62" t="s">
        <v>24</v>
      </c>
      <c r="D62" s="10" t="s">
        <v>3871</v>
      </c>
      <c r="E62" s="1" t="s">
        <v>3391</v>
      </c>
      <c r="F62" s="10" t="s">
        <v>3364</v>
      </c>
      <c r="G62" s="7"/>
    </row>
    <row r="63" spans="1:7" x14ac:dyDescent="0.25">
      <c r="A63" t="s">
        <v>4252</v>
      </c>
      <c r="B63" s="1" t="s">
        <v>3354</v>
      </c>
      <c r="C63" t="s">
        <v>24</v>
      </c>
      <c r="D63" s="10" t="s">
        <v>3871</v>
      </c>
      <c r="E63" s="1" t="s">
        <v>3391</v>
      </c>
      <c r="F63" s="10" t="s">
        <v>3364</v>
      </c>
      <c r="G63" s="7"/>
    </row>
    <row r="64" spans="1:7" x14ac:dyDescent="0.25">
      <c r="A64" t="s">
        <v>4252</v>
      </c>
      <c r="B64" s="1" t="s">
        <v>3354</v>
      </c>
      <c r="C64" t="s">
        <v>24</v>
      </c>
      <c r="D64" s="10" t="s">
        <v>3871</v>
      </c>
      <c r="E64" s="1" t="s">
        <v>3391</v>
      </c>
      <c r="F64" s="10" t="s">
        <v>3364</v>
      </c>
      <c r="G64" s="7"/>
    </row>
    <row r="65" spans="1:7" x14ac:dyDescent="0.25">
      <c r="A65" t="s">
        <v>4252</v>
      </c>
      <c r="B65" s="1" t="s">
        <v>3354</v>
      </c>
      <c r="C65" t="s">
        <v>24</v>
      </c>
      <c r="D65" s="10" t="s">
        <v>3871</v>
      </c>
      <c r="E65" s="1" t="s">
        <v>3391</v>
      </c>
      <c r="F65" s="10" t="s">
        <v>3364</v>
      </c>
      <c r="G65" s="7"/>
    </row>
    <row r="66" spans="1:7" x14ac:dyDescent="0.25">
      <c r="A66" t="s">
        <v>4252</v>
      </c>
      <c r="B66" s="1" t="s">
        <v>3354</v>
      </c>
      <c r="C66" t="s">
        <v>24</v>
      </c>
      <c r="D66" s="10" t="s">
        <v>3872</v>
      </c>
      <c r="E66" s="1" t="s">
        <v>3392</v>
      </c>
      <c r="F66" s="10" t="s">
        <v>3364</v>
      </c>
      <c r="G66" s="7"/>
    </row>
    <row r="67" spans="1:7" x14ac:dyDescent="0.25">
      <c r="A67" t="s">
        <v>4252</v>
      </c>
      <c r="B67" s="1" t="s">
        <v>3354</v>
      </c>
      <c r="C67" t="s">
        <v>24</v>
      </c>
      <c r="D67" s="10" t="s">
        <v>3873</v>
      </c>
      <c r="E67" s="1" t="s">
        <v>3393</v>
      </c>
      <c r="F67" s="10" t="s">
        <v>3364</v>
      </c>
      <c r="G67" s="7"/>
    </row>
    <row r="68" spans="1:7" x14ac:dyDescent="0.25">
      <c r="A68" t="s">
        <v>4252</v>
      </c>
      <c r="B68" s="1" t="s">
        <v>3354</v>
      </c>
      <c r="C68" t="s">
        <v>24</v>
      </c>
      <c r="D68" s="10" t="s">
        <v>3873</v>
      </c>
      <c r="E68" s="1" t="s">
        <v>3393</v>
      </c>
      <c r="F68" s="10" t="s">
        <v>3364</v>
      </c>
    </row>
    <row r="69" spans="1:7" x14ac:dyDescent="0.25">
      <c r="A69" t="s">
        <v>4252</v>
      </c>
      <c r="B69" s="1" t="s">
        <v>3354</v>
      </c>
      <c r="C69" t="s">
        <v>24</v>
      </c>
      <c r="D69" s="10" t="s">
        <v>3873</v>
      </c>
      <c r="E69" s="1" t="s">
        <v>3393</v>
      </c>
      <c r="F69" s="10" t="s">
        <v>3364</v>
      </c>
    </row>
    <row r="70" spans="1:7" x14ac:dyDescent="0.25">
      <c r="A70" t="s">
        <v>4252</v>
      </c>
      <c r="B70" s="1" t="s">
        <v>3354</v>
      </c>
      <c r="C70" t="s">
        <v>1246</v>
      </c>
      <c r="D70" s="10" t="s">
        <v>3873</v>
      </c>
      <c r="E70" s="1" t="s">
        <v>3393</v>
      </c>
      <c r="F70" s="10" t="s">
        <v>3361</v>
      </c>
      <c r="G70" s="7">
        <v>348</v>
      </c>
    </row>
    <row r="71" spans="1:7" x14ac:dyDescent="0.25">
      <c r="A71" t="s">
        <v>4252</v>
      </c>
      <c r="B71" s="1" t="s">
        <v>3354</v>
      </c>
      <c r="C71" t="s">
        <v>24</v>
      </c>
      <c r="D71" s="10" t="s">
        <v>3874</v>
      </c>
      <c r="E71" s="1" t="s">
        <v>3394</v>
      </c>
      <c r="F71" s="10" t="s">
        <v>3364</v>
      </c>
      <c r="G71" s="7"/>
    </row>
    <row r="72" spans="1:7" x14ac:dyDescent="0.25">
      <c r="A72" t="s">
        <v>4252</v>
      </c>
      <c r="B72" s="1" t="s">
        <v>3354</v>
      </c>
      <c r="C72" t="s">
        <v>24</v>
      </c>
      <c r="D72" s="10" t="s">
        <v>3874</v>
      </c>
      <c r="E72" s="1" t="s">
        <v>3394</v>
      </c>
      <c r="F72" s="10" t="s">
        <v>3364</v>
      </c>
      <c r="G72" s="7"/>
    </row>
    <row r="73" spans="1:7" x14ac:dyDescent="0.25">
      <c r="A73" t="s">
        <v>4252</v>
      </c>
      <c r="B73" s="1" t="s">
        <v>3354</v>
      </c>
      <c r="C73" t="s">
        <v>24</v>
      </c>
      <c r="D73" s="10" t="s">
        <v>3874</v>
      </c>
      <c r="E73" s="1" t="s">
        <v>3394</v>
      </c>
      <c r="F73" s="10" t="s">
        <v>3364</v>
      </c>
      <c r="G73" s="7"/>
    </row>
    <row r="74" spans="1:7" x14ac:dyDescent="0.25">
      <c r="A74" t="s">
        <v>4252</v>
      </c>
      <c r="B74" s="1" t="s">
        <v>3354</v>
      </c>
      <c r="C74" t="s">
        <v>1246</v>
      </c>
      <c r="D74" s="10" t="s">
        <v>3875</v>
      </c>
      <c r="E74" s="1" t="s">
        <v>3395</v>
      </c>
      <c r="F74" s="10" t="s">
        <v>3361</v>
      </c>
      <c r="G74" s="7">
        <v>209</v>
      </c>
    </row>
    <row r="75" spans="1:7" x14ac:dyDescent="0.25">
      <c r="A75" t="s">
        <v>4252</v>
      </c>
      <c r="B75" s="1" t="s">
        <v>3354</v>
      </c>
      <c r="C75" t="s">
        <v>24</v>
      </c>
      <c r="D75" s="10" t="s">
        <v>3876</v>
      </c>
      <c r="E75" s="1" t="s">
        <v>3396</v>
      </c>
      <c r="F75" s="10" t="s">
        <v>3364</v>
      </c>
      <c r="G75" s="7"/>
    </row>
    <row r="76" spans="1:7" x14ac:dyDescent="0.25">
      <c r="A76" t="s">
        <v>4252</v>
      </c>
      <c r="B76" s="1" t="s">
        <v>3354</v>
      </c>
      <c r="C76" t="s">
        <v>24</v>
      </c>
      <c r="D76" s="10" t="s">
        <v>3876</v>
      </c>
      <c r="E76" s="1" t="s">
        <v>3396</v>
      </c>
      <c r="F76" s="10" t="s">
        <v>3364</v>
      </c>
      <c r="G76" s="7"/>
    </row>
    <row r="77" spans="1:7" x14ac:dyDescent="0.25">
      <c r="A77" t="s">
        <v>4252</v>
      </c>
      <c r="B77" s="1" t="s">
        <v>3354</v>
      </c>
      <c r="C77" t="s">
        <v>24</v>
      </c>
      <c r="D77" s="10" t="s">
        <v>3877</v>
      </c>
      <c r="E77" s="1" t="s">
        <v>3397</v>
      </c>
      <c r="F77" s="10" t="s">
        <v>3364</v>
      </c>
      <c r="G77" s="7"/>
    </row>
    <row r="78" spans="1:7" x14ac:dyDescent="0.25">
      <c r="A78" t="s">
        <v>4252</v>
      </c>
      <c r="B78" s="1" t="s">
        <v>3354</v>
      </c>
      <c r="C78" t="s">
        <v>24</v>
      </c>
      <c r="D78" s="10" t="s">
        <v>3877</v>
      </c>
      <c r="E78" s="1" t="s">
        <v>3397</v>
      </c>
      <c r="F78" s="10" t="s">
        <v>3364</v>
      </c>
      <c r="G78" s="7"/>
    </row>
    <row r="79" spans="1:7" x14ac:dyDescent="0.25">
      <c r="A79" t="s">
        <v>4252</v>
      </c>
      <c r="B79" s="1" t="s">
        <v>3354</v>
      </c>
      <c r="C79" t="s">
        <v>24</v>
      </c>
      <c r="D79" s="10" t="s">
        <v>3877</v>
      </c>
      <c r="E79" s="1" t="s">
        <v>3397</v>
      </c>
      <c r="F79" s="10" t="s">
        <v>3364</v>
      </c>
      <c r="G79" s="7"/>
    </row>
    <row r="80" spans="1:7" x14ac:dyDescent="0.25">
      <c r="A80" t="s">
        <v>4252</v>
      </c>
      <c r="B80" s="1" t="s">
        <v>3354</v>
      </c>
      <c r="C80" t="s">
        <v>24</v>
      </c>
      <c r="D80" s="10" t="s">
        <v>3878</v>
      </c>
      <c r="E80" s="1" t="s">
        <v>3398</v>
      </c>
      <c r="F80" s="10" t="s">
        <v>3364</v>
      </c>
      <c r="G80" s="7"/>
    </row>
    <row r="81" spans="1:7" x14ac:dyDescent="0.25">
      <c r="A81" t="s">
        <v>4252</v>
      </c>
      <c r="B81" s="1" t="s">
        <v>3354</v>
      </c>
      <c r="C81" t="s">
        <v>1246</v>
      </c>
      <c r="D81" s="10" t="s">
        <v>3879</v>
      </c>
      <c r="E81" s="1" t="s">
        <v>3399</v>
      </c>
      <c r="F81" s="10" t="s">
        <v>3400</v>
      </c>
      <c r="G81" s="7">
        <v>348</v>
      </c>
    </row>
    <row r="82" spans="1:7" x14ac:dyDescent="0.25">
      <c r="A82" t="s">
        <v>4252</v>
      </c>
      <c r="B82" s="1" t="s">
        <v>3354</v>
      </c>
      <c r="C82" t="s">
        <v>24</v>
      </c>
      <c r="D82" s="10" t="s">
        <v>3880</v>
      </c>
      <c r="E82" s="1" t="s">
        <v>3401</v>
      </c>
      <c r="F82" s="10" t="s">
        <v>3364</v>
      </c>
      <c r="G82" s="7"/>
    </row>
    <row r="83" spans="1:7" x14ac:dyDescent="0.25">
      <c r="A83" t="s">
        <v>4252</v>
      </c>
      <c r="B83" s="1" t="s">
        <v>3354</v>
      </c>
      <c r="C83" t="s">
        <v>24</v>
      </c>
      <c r="D83" s="10" t="s">
        <v>3880</v>
      </c>
      <c r="E83" s="1" t="s">
        <v>3401</v>
      </c>
      <c r="F83" s="10" t="s">
        <v>3364</v>
      </c>
      <c r="G83" s="7"/>
    </row>
    <row r="84" spans="1:7" x14ac:dyDescent="0.25">
      <c r="A84" t="s">
        <v>4252</v>
      </c>
      <c r="B84" s="1" t="s">
        <v>3354</v>
      </c>
      <c r="C84" t="s">
        <v>24</v>
      </c>
      <c r="D84" s="10" t="s">
        <v>3880</v>
      </c>
      <c r="E84" s="1" t="s">
        <v>3401</v>
      </c>
      <c r="F84" s="10" t="s">
        <v>3364</v>
      </c>
      <c r="G84" s="7"/>
    </row>
    <row r="85" spans="1:7" x14ac:dyDescent="0.25">
      <c r="A85" t="s">
        <v>4252</v>
      </c>
      <c r="B85" s="1" t="s">
        <v>3354</v>
      </c>
      <c r="C85" t="s">
        <v>24</v>
      </c>
      <c r="D85" s="10" t="s">
        <v>3880</v>
      </c>
      <c r="E85" s="1" t="s">
        <v>3401</v>
      </c>
      <c r="F85" s="10" t="s">
        <v>3364</v>
      </c>
      <c r="G85" s="7"/>
    </row>
    <row r="86" spans="1:7" x14ac:dyDescent="0.25">
      <c r="A86" t="s">
        <v>4252</v>
      </c>
      <c r="B86" s="1" t="s">
        <v>3354</v>
      </c>
      <c r="C86" t="s">
        <v>24</v>
      </c>
      <c r="D86" s="10" t="s">
        <v>3881</v>
      </c>
      <c r="E86" s="1" t="s">
        <v>3402</v>
      </c>
      <c r="F86" s="10" t="s">
        <v>3364</v>
      </c>
      <c r="G86" s="7"/>
    </row>
    <row r="87" spans="1:7" x14ac:dyDescent="0.25">
      <c r="A87" t="s">
        <v>4252</v>
      </c>
      <c r="B87" s="1" t="s">
        <v>3354</v>
      </c>
      <c r="C87" t="s">
        <v>24</v>
      </c>
      <c r="D87" s="10" t="s">
        <v>3882</v>
      </c>
      <c r="E87" s="1" t="s">
        <v>3403</v>
      </c>
      <c r="F87" s="10" t="s">
        <v>3364</v>
      </c>
      <c r="G87" s="7"/>
    </row>
    <row r="88" spans="1:7" x14ac:dyDescent="0.25">
      <c r="A88" t="s">
        <v>4252</v>
      </c>
      <c r="B88" s="1" t="s">
        <v>3354</v>
      </c>
      <c r="C88" t="s">
        <v>24</v>
      </c>
      <c r="D88" s="10" t="s">
        <v>3882</v>
      </c>
      <c r="E88" s="1" t="s">
        <v>3403</v>
      </c>
      <c r="F88" s="10" t="s">
        <v>3364</v>
      </c>
      <c r="G88" s="7"/>
    </row>
    <row r="89" spans="1:7" x14ac:dyDescent="0.25">
      <c r="A89" t="s">
        <v>4252</v>
      </c>
      <c r="B89" s="1" t="s">
        <v>3354</v>
      </c>
      <c r="C89" t="s">
        <v>24</v>
      </c>
      <c r="D89" s="10" t="s">
        <v>3882</v>
      </c>
      <c r="E89" s="1" t="s">
        <v>3403</v>
      </c>
      <c r="F89" s="10" t="s">
        <v>3364</v>
      </c>
      <c r="G89" s="7"/>
    </row>
    <row r="90" spans="1:7" x14ac:dyDescent="0.25">
      <c r="A90" t="s">
        <v>4252</v>
      </c>
      <c r="B90" s="1" t="s">
        <v>3354</v>
      </c>
      <c r="C90" t="s">
        <v>24</v>
      </c>
      <c r="D90" s="10" t="s">
        <v>3882</v>
      </c>
      <c r="E90" s="1" t="s">
        <v>3403</v>
      </c>
      <c r="F90" s="10" t="s">
        <v>3364</v>
      </c>
      <c r="G90" s="7"/>
    </row>
    <row r="91" spans="1:7" x14ac:dyDescent="0.25">
      <c r="A91" t="s">
        <v>4252</v>
      </c>
      <c r="B91" s="1" t="s">
        <v>3354</v>
      </c>
      <c r="C91" t="s">
        <v>24</v>
      </c>
      <c r="D91" s="10" t="s">
        <v>3882</v>
      </c>
      <c r="E91" s="1" t="s">
        <v>3403</v>
      </c>
      <c r="F91" s="10" t="s">
        <v>3364</v>
      </c>
      <c r="G91" s="7"/>
    </row>
    <row r="92" spans="1:7" x14ac:dyDescent="0.25">
      <c r="A92" t="s">
        <v>4252</v>
      </c>
      <c r="B92" s="1" t="s">
        <v>3354</v>
      </c>
      <c r="C92" t="s">
        <v>1246</v>
      </c>
      <c r="D92" s="10" t="s">
        <v>3883</v>
      </c>
      <c r="E92" s="1" t="s">
        <v>3404</v>
      </c>
      <c r="F92" s="10" t="s">
        <v>3361</v>
      </c>
      <c r="G92" s="7">
        <v>417</v>
      </c>
    </row>
    <row r="93" spans="1:7" x14ac:dyDescent="0.25">
      <c r="A93" t="s">
        <v>4252</v>
      </c>
      <c r="B93" s="1" t="s">
        <v>3354</v>
      </c>
      <c r="C93" t="s">
        <v>24</v>
      </c>
      <c r="D93" s="10" t="s">
        <v>3884</v>
      </c>
      <c r="E93" s="1" t="s">
        <v>3405</v>
      </c>
      <c r="F93" s="10" t="s">
        <v>3364</v>
      </c>
      <c r="G93" s="7"/>
    </row>
    <row r="94" spans="1:7" x14ac:dyDescent="0.25">
      <c r="A94" t="s">
        <v>4252</v>
      </c>
      <c r="B94" s="1" t="s">
        <v>3354</v>
      </c>
      <c r="C94" t="s">
        <v>24</v>
      </c>
      <c r="D94" s="10" t="s">
        <v>3884</v>
      </c>
      <c r="E94" s="1" t="s">
        <v>3405</v>
      </c>
      <c r="F94" s="10" t="s">
        <v>3364</v>
      </c>
      <c r="G94" s="7"/>
    </row>
    <row r="95" spans="1:7" x14ac:dyDescent="0.25">
      <c r="A95" t="s">
        <v>4252</v>
      </c>
      <c r="B95" s="1" t="s">
        <v>3354</v>
      </c>
      <c r="C95" t="s">
        <v>24</v>
      </c>
      <c r="D95" s="10" t="s">
        <v>3884</v>
      </c>
      <c r="E95" s="1" t="s">
        <v>3405</v>
      </c>
      <c r="F95" s="10" t="s">
        <v>3364</v>
      </c>
      <c r="G95" s="7"/>
    </row>
    <row r="96" spans="1:7" x14ac:dyDescent="0.25">
      <c r="A96" t="s">
        <v>4252</v>
      </c>
      <c r="B96" s="1" t="s">
        <v>3354</v>
      </c>
      <c r="C96" t="s">
        <v>24</v>
      </c>
      <c r="D96" s="10" t="s">
        <v>3884</v>
      </c>
      <c r="E96" s="1" t="s">
        <v>3405</v>
      </c>
      <c r="F96" s="10" t="s">
        <v>3364</v>
      </c>
      <c r="G96" s="7"/>
    </row>
    <row r="97" spans="1:7" x14ac:dyDescent="0.25">
      <c r="A97" t="s">
        <v>4252</v>
      </c>
      <c r="B97" s="1" t="s">
        <v>3354</v>
      </c>
      <c r="C97" t="s">
        <v>24</v>
      </c>
      <c r="D97" s="10" t="s">
        <v>3885</v>
      </c>
      <c r="E97" s="1" t="s">
        <v>3406</v>
      </c>
      <c r="F97" s="10" t="s">
        <v>3364</v>
      </c>
      <c r="G97" s="7"/>
    </row>
    <row r="98" spans="1:7" x14ac:dyDescent="0.25">
      <c r="A98" t="s">
        <v>4252</v>
      </c>
      <c r="B98" s="1" t="s">
        <v>3354</v>
      </c>
      <c r="C98" t="s">
        <v>24</v>
      </c>
      <c r="D98" s="10" t="s">
        <v>3885</v>
      </c>
      <c r="E98" s="1" t="s">
        <v>3406</v>
      </c>
      <c r="F98" s="10" t="s">
        <v>3364</v>
      </c>
      <c r="G98" s="7"/>
    </row>
    <row r="99" spans="1:7" x14ac:dyDescent="0.25">
      <c r="A99" t="s">
        <v>4252</v>
      </c>
      <c r="B99" s="1" t="s">
        <v>3354</v>
      </c>
      <c r="C99" t="s">
        <v>24</v>
      </c>
      <c r="D99" s="10" t="s">
        <v>3886</v>
      </c>
      <c r="E99" s="1" t="s">
        <v>3407</v>
      </c>
      <c r="F99" s="10" t="s">
        <v>3364</v>
      </c>
      <c r="G99" s="7"/>
    </row>
    <row r="100" spans="1:7" x14ac:dyDescent="0.25">
      <c r="A100" t="s">
        <v>4252</v>
      </c>
      <c r="B100" s="1" t="s">
        <v>3354</v>
      </c>
      <c r="C100" t="s">
        <v>24</v>
      </c>
      <c r="D100" s="10" t="s">
        <v>3886</v>
      </c>
      <c r="E100" s="1" t="s">
        <v>3407</v>
      </c>
      <c r="F100" s="10" t="s">
        <v>3364</v>
      </c>
      <c r="G100" s="7"/>
    </row>
    <row r="101" spans="1:7" x14ac:dyDescent="0.25">
      <c r="A101" t="s">
        <v>4252</v>
      </c>
      <c r="B101" s="1" t="s">
        <v>3354</v>
      </c>
      <c r="C101" t="s">
        <v>24</v>
      </c>
      <c r="D101" s="10" t="s">
        <v>3886</v>
      </c>
      <c r="E101" s="1" t="s">
        <v>3407</v>
      </c>
      <c r="F101" s="10" t="s">
        <v>3374</v>
      </c>
      <c r="G101" s="7"/>
    </row>
    <row r="102" spans="1:7" x14ac:dyDescent="0.25">
      <c r="A102" t="s">
        <v>4252</v>
      </c>
      <c r="B102" s="1" t="s">
        <v>3354</v>
      </c>
      <c r="C102" t="s">
        <v>1246</v>
      </c>
      <c r="D102" s="10" t="s">
        <v>3887</v>
      </c>
      <c r="E102" s="1" t="s">
        <v>3408</v>
      </c>
      <c r="F102" s="10" t="s">
        <v>3361</v>
      </c>
      <c r="G102" s="7">
        <v>70</v>
      </c>
    </row>
    <row r="103" spans="1:7" x14ac:dyDescent="0.25">
      <c r="A103" t="s">
        <v>4252</v>
      </c>
      <c r="B103" s="1" t="s">
        <v>3354</v>
      </c>
      <c r="C103" t="s">
        <v>1246</v>
      </c>
      <c r="D103" s="10" t="s">
        <v>3887</v>
      </c>
      <c r="E103" s="1" t="s">
        <v>3408</v>
      </c>
      <c r="F103" s="10" t="s">
        <v>3361</v>
      </c>
      <c r="G103" s="7">
        <v>139</v>
      </c>
    </row>
    <row r="104" spans="1:7" x14ac:dyDescent="0.25">
      <c r="A104" t="s">
        <v>4252</v>
      </c>
      <c r="B104" s="1" t="s">
        <v>3354</v>
      </c>
      <c r="C104" t="s">
        <v>24</v>
      </c>
      <c r="D104" s="10" t="s">
        <v>3888</v>
      </c>
      <c r="E104" s="1" t="s">
        <v>3409</v>
      </c>
      <c r="F104" s="10" t="s">
        <v>3364</v>
      </c>
      <c r="G104" s="7"/>
    </row>
    <row r="105" spans="1:7" x14ac:dyDescent="0.25">
      <c r="A105" t="s">
        <v>4252</v>
      </c>
      <c r="B105" s="1" t="s">
        <v>3354</v>
      </c>
      <c r="C105" t="s">
        <v>24</v>
      </c>
      <c r="D105" s="10" t="s">
        <v>3889</v>
      </c>
      <c r="E105" s="1" t="s">
        <v>3410</v>
      </c>
      <c r="F105" s="10" t="s">
        <v>3364</v>
      </c>
      <c r="G105" s="7"/>
    </row>
    <row r="106" spans="1:7" x14ac:dyDescent="0.25">
      <c r="A106" t="s">
        <v>4252</v>
      </c>
      <c r="B106" s="1" t="s">
        <v>3354</v>
      </c>
      <c r="C106" t="s">
        <v>24</v>
      </c>
      <c r="D106" s="10" t="s">
        <v>3890</v>
      </c>
      <c r="E106" s="1" t="s">
        <v>3411</v>
      </c>
      <c r="F106" s="10" t="s">
        <v>3364</v>
      </c>
      <c r="G106" s="7"/>
    </row>
    <row r="107" spans="1:7" x14ac:dyDescent="0.25">
      <c r="A107" t="s">
        <v>4252</v>
      </c>
      <c r="B107" s="1" t="s">
        <v>3354</v>
      </c>
      <c r="C107" t="s">
        <v>24</v>
      </c>
      <c r="D107" s="10" t="s">
        <v>3890</v>
      </c>
      <c r="E107" s="1" t="s">
        <v>3411</v>
      </c>
      <c r="F107" s="10" t="s">
        <v>3364</v>
      </c>
      <c r="G107" s="7"/>
    </row>
    <row r="108" spans="1:7" x14ac:dyDescent="0.25">
      <c r="A108" t="s">
        <v>4252</v>
      </c>
      <c r="B108" s="1" t="s">
        <v>3354</v>
      </c>
      <c r="C108" t="s">
        <v>24</v>
      </c>
      <c r="D108" s="10" t="s">
        <v>3890</v>
      </c>
      <c r="E108" s="1" t="s">
        <v>3411</v>
      </c>
      <c r="F108" s="10" t="s">
        <v>3364</v>
      </c>
      <c r="G108" s="7"/>
    </row>
    <row r="109" spans="1:7" x14ac:dyDescent="0.25">
      <c r="A109" t="s">
        <v>4252</v>
      </c>
      <c r="B109" s="1" t="s">
        <v>3354</v>
      </c>
      <c r="C109" t="s">
        <v>24</v>
      </c>
      <c r="D109" s="10" t="s">
        <v>3890</v>
      </c>
      <c r="E109" s="1" t="s">
        <v>3411</v>
      </c>
      <c r="F109" s="10" t="s">
        <v>3364</v>
      </c>
      <c r="G109" s="7"/>
    </row>
    <row r="110" spans="1:7" x14ac:dyDescent="0.25">
      <c r="A110" t="s">
        <v>4250</v>
      </c>
      <c r="B110" s="1" t="s">
        <v>3354</v>
      </c>
      <c r="C110" t="s">
        <v>1246</v>
      </c>
      <c r="D110" s="10" t="s">
        <v>3890</v>
      </c>
      <c r="E110" s="1" t="s">
        <v>3411</v>
      </c>
      <c r="F110" s="10" t="s">
        <v>3361</v>
      </c>
      <c r="G110" s="7">
        <v>7176</v>
      </c>
    </row>
    <row r="111" spans="1:7" x14ac:dyDescent="0.25">
      <c r="A111" t="s">
        <v>4252</v>
      </c>
      <c r="B111" s="1" t="s">
        <v>3354</v>
      </c>
      <c r="C111" t="s">
        <v>24</v>
      </c>
      <c r="D111" s="10" t="s">
        <v>3891</v>
      </c>
      <c r="E111" s="1" t="s">
        <v>3412</v>
      </c>
      <c r="F111" s="10" t="s">
        <v>3364</v>
      </c>
      <c r="G111" s="7"/>
    </row>
    <row r="112" spans="1:7" x14ac:dyDescent="0.25">
      <c r="A112" t="s">
        <v>4252</v>
      </c>
      <c r="B112" s="1" t="s">
        <v>3354</v>
      </c>
      <c r="C112" t="s">
        <v>24</v>
      </c>
      <c r="D112" s="10" t="s">
        <v>3892</v>
      </c>
      <c r="E112" s="1" t="s">
        <v>3413</v>
      </c>
      <c r="F112" s="10" t="s">
        <v>3364</v>
      </c>
      <c r="G112" s="7"/>
    </row>
    <row r="113" spans="1:7" x14ac:dyDescent="0.25">
      <c r="A113" t="s">
        <v>4250</v>
      </c>
      <c r="B113" s="1" t="s">
        <v>3354</v>
      </c>
      <c r="C113" t="s">
        <v>1246</v>
      </c>
      <c r="D113" s="10" t="s">
        <v>3893</v>
      </c>
      <c r="E113" s="1" t="s">
        <v>3414</v>
      </c>
      <c r="F113" s="10" t="s">
        <v>3361</v>
      </c>
      <c r="G113" s="7">
        <v>48410</v>
      </c>
    </row>
    <row r="114" spans="1:7" x14ac:dyDescent="0.25">
      <c r="A114" t="s">
        <v>4252</v>
      </c>
      <c r="B114" s="1" t="s">
        <v>3354</v>
      </c>
      <c r="C114" t="s">
        <v>24</v>
      </c>
      <c r="D114" s="10" t="s">
        <v>3894</v>
      </c>
      <c r="E114" s="1" t="s">
        <v>3415</v>
      </c>
      <c r="F114" s="10" t="s">
        <v>3364</v>
      </c>
      <c r="G114" s="7"/>
    </row>
    <row r="115" spans="1:7" x14ac:dyDescent="0.25">
      <c r="A115" t="s">
        <v>4252</v>
      </c>
      <c r="B115" s="1" t="s">
        <v>3354</v>
      </c>
      <c r="C115" t="s">
        <v>24</v>
      </c>
      <c r="D115" s="10" t="s">
        <v>3894</v>
      </c>
      <c r="E115" s="1" t="s">
        <v>3415</v>
      </c>
      <c r="F115" s="10" t="s">
        <v>3364</v>
      </c>
      <c r="G115" s="7"/>
    </row>
    <row r="116" spans="1:7" x14ac:dyDescent="0.25">
      <c r="A116" t="s">
        <v>4252</v>
      </c>
      <c r="B116" s="1" t="s">
        <v>3354</v>
      </c>
      <c r="C116" t="s">
        <v>24</v>
      </c>
      <c r="D116" s="10" t="s">
        <v>3894</v>
      </c>
      <c r="E116" s="1" t="s">
        <v>3415</v>
      </c>
      <c r="F116" s="10" t="s">
        <v>3364</v>
      </c>
      <c r="G116" s="7"/>
    </row>
    <row r="117" spans="1:7" x14ac:dyDescent="0.25">
      <c r="A117" t="s">
        <v>4252</v>
      </c>
      <c r="B117" s="1" t="s">
        <v>3354</v>
      </c>
      <c r="C117" t="s">
        <v>1246</v>
      </c>
      <c r="D117" s="10" t="s">
        <v>3895</v>
      </c>
      <c r="E117" s="1" t="s">
        <v>3416</v>
      </c>
      <c r="F117" s="10" t="s">
        <v>3361</v>
      </c>
      <c r="G117" s="7">
        <v>70</v>
      </c>
    </row>
    <row r="118" spans="1:7" x14ac:dyDescent="0.25">
      <c r="A118" t="s">
        <v>4252</v>
      </c>
      <c r="B118" s="1" t="s">
        <v>3354</v>
      </c>
      <c r="C118" t="s">
        <v>1246</v>
      </c>
      <c r="D118" s="10" t="s">
        <v>3895</v>
      </c>
      <c r="E118" s="1" t="s">
        <v>3416</v>
      </c>
      <c r="F118" s="10" t="s">
        <v>3361</v>
      </c>
      <c r="G118" s="7">
        <v>70</v>
      </c>
    </row>
    <row r="119" spans="1:7" x14ac:dyDescent="0.25">
      <c r="A119" t="s">
        <v>4252</v>
      </c>
      <c r="B119" s="1" t="s">
        <v>3354</v>
      </c>
      <c r="C119" t="s">
        <v>1246</v>
      </c>
      <c r="D119" s="10" t="s">
        <v>3895</v>
      </c>
      <c r="E119" s="1" t="s">
        <v>3416</v>
      </c>
      <c r="F119" s="10" t="s">
        <v>3361</v>
      </c>
      <c r="G119" s="7">
        <v>139</v>
      </c>
    </row>
    <row r="120" spans="1:7" x14ac:dyDescent="0.25">
      <c r="A120" t="s">
        <v>4252</v>
      </c>
      <c r="B120" s="1" t="s">
        <v>3354</v>
      </c>
      <c r="C120" t="s">
        <v>1246</v>
      </c>
      <c r="D120" s="10" t="s">
        <v>3895</v>
      </c>
      <c r="E120" s="1" t="s">
        <v>3416</v>
      </c>
      <c r="F120" s="10" t="s">
        <v>3361</v>
      </c>
      <c r="G120" s="7">
        <v>70</v>
      </c>
    </row>
    <row r="121" spans="1:7" x14ac:dyDescent="0.25">
      <c r="A121" t="s">
        <v>4252</v>
      </c>
      <c r="B121" s="1" t="s">
        <v>3354</v>
      </c>
      <c r="C121" t="s">
        <v>1246</v>
      </c>
      <c r="D121" s="10" t="s">
        <v>3895</v>
      </c>
      <c r="E121" s="1" t="s">
        <v>3416</v>
      </c>
      <c r="F121" s="10" t="s">
        <v>3400</v>
      </c>
      <c r="G121" s="7">
        <v>139</v>
      </c>
    </row>
    <row r="122" spans="1:7" x14ac:dyDescent="0.25">
      <c r="A122" t="s">
        <v>4252</v>
      </c>
      <c r="B122" s="1" t="s">
        <v>3354</v>
      </c>
      <c r="C122" t="s">
        <v>24</v>
      </c>
      <c r="D122" s="10" t="s">
        <v>3896</v>
      </c>
      <c r="E122" s="1" t="s">
        <v>3417</v>
      </c>
      <c r="F122" s="10" t="s">
        <v>3364</v>
      </c>
      <c r="G122" s="7"/>
    </row>
    <row r="123" spans="1:7" x14ac:dyDescent="0.25">
      <c r="A123" t="s">
        <v>4252</v>
      </c>
      <c r="B123" s="1" t="s">
        <v>3354</v>
      </c>
      <c r="C123" t="s">
        <v>24</v>
      </c>
      <c r="D123" s="10" t="s">
        <v>3896</v>
      </c>
      <c r="E123" s="1" t="s">
        <v>3417</v>
      </c>
      <c r="F123" s="10" t="s">
        <v>3364</v>
      </c>
      <c r="G123" s="7"/>
    </row>
    <row r="124" spans="1:7" x14ac:dyDescent="0.25">
      <c r="A124" t="s">
        <v>4252</v>
      </c>
      <c r="B124" s="1" t="s">
        <v>3354</v>
      </c>
      <c r="C124" t="s">
        <v>24</v>
      </c>
      <c r="D124" s="10" t="s">
        <v>3896</v>
      </c>
      <c r="E124" s="1" t="s">
        <v>3417</v>
      </c>
      <c r="F124" s="10" t="s">
        <v>3364</v>
      </c>
      <c r="G124" s="7"/>
    </row>
    <row r="125" spans="1:7" x14ac:dyDescent="0.25">
      <c r="A125" t="s">
        <v>4252</v>
      </c>
      <c r="B125" s="1" t="s">
        <v>3354</v>
      </c>
      <c r="C125" t="s">
        <v>24</v>
      </c>
      <c r="D125" s="10" t="s">
        <v>3896</v>
      </c>
      <c r="E125" s="1" t="s">
        <v>3417</v>
      </c>
      <c r="F125" s="10" t="s">
        <v>3364</v>
      </c>
      <c r="G125" s="7"/>
    </row>
    <row r="126" spans="1:7" x14ac:dyDescent="0.25">
      <c r="A126" t="s">
        <v>4252</v>
      </c>
      <c r="B126" s="1" t="s">
        <v>3354</v>
      </c>
      <c r="C126" t="s">
        <v>1246</v>
      </c>
      <c r="D126" s="10" t="s">
        <v>3896</v>
      </c>
      <c r="E126" s="1" t="s">
        <v>3417</v>
      </c>
      <c r="F126" s="10" t="s">
        <v>3361</v>
      </c>
      <c r="G126" s="7">
        <v>70</v>
      </c>
    </row>
    <row r="127" spans="1:7" x14ac:dyDescent="0.25">
      <c r="A127" t="s">
        <v>4252</v>
      </c>
      <c r="B127" s="1" t="s">
        <v>3354</v>
      </c>
      <c r="C127" t="s">
        <v>1545</v>
      </c>
      <c r="D127" s="10" t="s">
        <v>3897</v>
      </c>
      <c r="E127" s="1" t="s">
        <v>3418</v>
      </c>
      <c r="F127" s="10" t="s">
        <v>3419</v>
      </c>
      <c r="G127" s="7"/>
    </row>
    <row r="128" spans="1:7" x14ac:dyDescent="0.25">
      <c r="A128" t="s">
        <v>4252</v>
      </c>
      <c r="B128" s="1" t="s">
        <v>3354</v>
      </c>
      <c r="C128" t="s">
        <v>24</v>
      </c>
      <c r="D128" s="10" t="s">
        <v>3898</v>
      </c>
      <c r="E128" s="1" t="s">
        <v>3420</v>
      </c>
      <c r="F128" s="10" t="s">
        <v>3364</v>
      </c>
      <c r="G128" s="7"/>
    </row>
    <row r="129" spans="1:7" x14ac:dyDescent="0.25">
      <c r="A129" t="s">
        <v>4252</v>
      </c>
      <c r="B129" s="1" t="s">
        <v>3354</v>
      </c>
      <c r="C129" t="s">
        <v>1246</v>
      </c>
      <c r="D129" s="10" t="s">
        <v>3898</v>
      </c>
      <c r="E129" s="1" t="s">
        <v>3420</v>
      </c>
      <c r="F129" s="10" t="s">
        <v>3361</v>
      </c>
      <c r="G129" s="7">
        <v>139</v>
      </c>
    </row>
    <row r="130" spans="1:7" x14ac:dyDescent="0.25">
      <c r="A130" t="s">
        <v>4252</v>
      </c>
      <c r="B130" s="1" t="s">
        <v>3354</v>
      </c>
      <c r="C130" t="s">
        <v>24</v>
      </c>
      <c r="D130" s="10" t="s">
        <v>3899</v>
      </c>
      <c r="E130" s="1" t="s">
        <v>3421</v>
      </c>
      <c r="F130" s="10" t="s">
        <v>3364</v>
      </c>
      <c r="G130" s="7"/>
    </row>
    <row r="131" spans="1:7" x14ac:dyDescent="0.25">
      <c r="A131" t="s">
        <v>4252</v>
      </c>
      <c r="B131" s="1" t="s">
        <v>3354</v>
      </c>
      <c r="C131" t="s">
        <v>24</v>
      </c>
      <c r="D131" s="10" t="s">
        <v>3899</v>
      </c>
      <c r="E131" s="1" t="s">
        <v>3421</v>
      </c>
      <c r="F131" s="10" t="s">
        <v>3364</v>
      </c>
      <c r="G131" s="7"/>
    </row>
    <row r="132" spans="1:7" x14ac:dyDescent="0.25">
      <c r="A132" t="s">
        <v>4252</v>
      </c>
      <c r="B132" s="1" t="s">
        <v>3354</v>
      </c>
      <c r="C132" t="s">
        <v>24</v>
      </c>
      <c r="D132" s="10" t="s">
        <v>3899</v>
      </c>
      <c r="E132" s="1" t="s">
        <v>3421</v>
      </c>
      <c r="F132" s="10" t="s">
        <v>3364</v>
      </c>
      <c r="G132" s="7"/>
    </row>
    <row r="133" spans="1:7" x14ac:dyDescent="0.25">
      <c r="A133" t="s">
        <v>4252</v>
      </c>
      <c r="B133" s="1" t="s">
        <v>3354</v>
      </c>
      <c r="C133" t="s">
        <v>24</v>
      </c>
      <c r="D133" s="10" t="s">
        <v>3899</v>
      </c>
      <c r="E133" s="1" t="s">
        <v>3421</v>
      </c>
      <c r="F133" s="10" t="s">
        <v>3364</v>
      </c>
      <c r="G133" s="7"/>
    </row>
    <row r="134" spans="1:7" x14ac:dyDescent="0.25">
      <c r="A134" t="s">
        <v>4252</v>
      </c>
      <c r="B134" s="1" t="s">
        <v>3354</v>
      </c>
      <c r="C134" t="s">
        <v>24</v>
      </c>
      <c r="D134" s="10" t="s">
        <v>3900</v>
      </c>
      <c r="E134" s="1" t="s">
        <v>3422</v>
      </c>
      <c r="F134" s="10" t="s">
        <v>3364</v>
      </c>
      <c r="G134" s="7"/>
    </row>
    <row r="135" spans="1:7" x14ac:dyDescent="0.25">
      <c r="A135" t="s">
        <v>4252</v>
      </c>
      <c r="B135" s="1" t="s">
        <v>3354</v>
      </c>
      <c r="C135" t="s">
        <v>24</v>
      </c>
      <c r="D135" s="10" t="s">
        <v>3900</v>
      </c>
      <c r="E135" s="1" t="s">
        <v>3422</v>
      </c>
      <c r="F135" s="10" t="s">
        <v>3364</v>
      </c>
      <c r="G135" s="7"/>
    </row>
    <row r="136" spans="1:7" x14ac:dyDescent="0.25">
      <c r="A136" t="s">
        <v>4252</v>
      </c>
      <c r="B136" s="1" t="s">
        <v>3354</v>
      </c>
      <c r="C136" t="s">
        <v>24</v>
      </c>
      <c r="D136" s="10" t="s">
        <v>3900</v>
      </c>
      <c r="E136" s="1" t="s">
        <v>3422</v>
      </c>
      <c r="F136" s="10" t="s">
        <v>3364</v>
      </c>
      <c r="G136" s="7"/>
    </row>
    <row r="137" spans="1:7" x14ac:dyDescent="0.25">
      <c r="A137" t="s">
        <v>4252</v>
      </c>
      <c r="B137" s="1" t="s">
        <v>3354</v>
      </c>
      <c r="C137" t="s">
        <v>24</v>
      </c>
      <c r="D137" s="10" t="s">
        <v>3900</v>
      </c>
      <c r="E137" s="1" t="s">
        <v>3422</v>
      </c>
      <c r="F137" s="10" t="s">
        <v>3364</v>
      </c>
      <c r="G137" s="7"/>
    </row>
    <row r="138" spans="1:7" x14ac:dyDescent="0.25">
      <c r="A138" t="s">
        <v>4252</v>
      </c>
      <c r="B138" s="1" t="s">
        <v>3354</v>
      </c>
      <c r="C138" t="s">
        <v>24</v>
      </c>
      <c r="D138" s="10" t="s">
        <v>3900</v>
      </c>
      <c r="E138" s="1" t="s">
        <v>3422</v>
      </c>
      <c r="F138" s="10" t="s">
        <v>3364</v>
      </c>
      <c r="G138" s="7"/>
    </row>
    <row r="139" spans="1:7" x14ac:dyDescent="0.25">
      <c r="A139" t="s">
        <v>4252</v>
      </c>
      <c r="B139" s="1" t="s">
        <v>3354</v>
      </c>
      <c r="C139" t="s">
        <v>24</v>
      </c>
      <c r="D139" s="10" t="s">
        <v>3900</v>
      </c>
      <c r="E139" s="1" t="s">
        <v>3422</v>
      </c>
      <c r="F139" s="10" t="s">
        <v>3364</v>
      </c>
      <c r="G139" s="7"/>
    </row>
    <row r="140" spans="1:7" x14ac:dyDescent="0.25">
      <c r="A140" t="s">
        <v>4252</v>
      </c>
      <c r="B140" s="1" t="s">
        <v>3354</v>
      </c>
      <c r="C140" t="s">
        <v>24</v>
      </c>
      <c r="D140" s="10" t="s">
        <v>3900</v>
      </c>
      <c r="E140" s="1" t="s">
        <v>3422</v>
      </c>
      <c r="F140" s="10" t="s">
        <v>3364</v>
      </c>
      <c r="G140" s="7"/>
    </row>
    <row r="141" spans="1:7" x14ac:dyDescent="0.25">
      <c r="A141" t="s">
        <v>4252</v>
      </c>
      <c r="B141" s="1" t="s">
        <v>3354</v>
      </c>
      <c r="C141" t="s">
        <v>1246</v>
      </c>
      <c r="D141" s="10" t="s">
        <v>3901</v>
      </c>
      <c r="E141" s="1" t="s">
        <v>3423</v>
      </c>
      <c r="F141" s="10" t="s">
        <v>3400</v>
      </c>
      <c r="G141" s="7">
        <v>70</v>
      </c>
    </row>
    <row r="142" spans="1:7" x14ac:dyDescent="0.25">
      <c r="A142" t="s">
        <v>4252</v>
      </c>
      <c r="B142" s="1" t="s">
        <v>3354</v>
      </c>
      <c r="C142" t="s">
        <v>1246</v>
      </c>
      <c r="D142" s="10" t="s">
        <v>3901</v>
      </c>
      <c r="E142" s="1" t="s">
        <v>3423</v>
      </c>
      <c r="F142" s="10" t="s">
        <v>3361</v>
      </c>
      <c r="G142" s="7">
        <v>139</v>
      </c>
    </row>
    <row r="143" spans="1:7" x14ac:dyDescent="0.25">
      <c r="A143" t="s">
        <v>4252</v>
      </c>
      <c r="B143" s="1" t="s">
        <v>3354</v>
      </c>
      <c r="C143" t="s">
        <v>24</v>
      </c>
      <c r="D143" s="10" t="s">
        <v>3902</v>
      </c>
      <c r="E143" s="1" t="s">
        <v>3424</v>
      </c>
      <c r="F143" s="10" t="s">
        <v>3364</v>
      </c>
      <c r="G143" s="7"/>
    </row>
    <row r="144" spans="1:7" x14ac:dyDescent="0.25">
      <c r="A144" t="s">
        <v>4252</v>
      </c>
      <c r="B144" s="1" t="s">
        <v>3354</v>
      </c>
      <c r="C144" t="s">
        <v>24</v>
      </c>
      <c r="D144" s="10" t="s">
        <v>3902</v>
      </c>
      <c r="E144" s="1" t="s">
        <v>3424</v>
      </c>
      <c r="F144" s="10" t="s">
        <v>3364</v>
      </c>
      <c r="G144" s="7"/>
    </row>
    <row r="145" spans="1:7" x14ac:dyDescent="0.25">
      <c r="A145" t="s">
        <v>4252</v>
      </c>
      <c r="B145" s="1" t="s">
        <v>3354</v>
      </c>
      <c r="C145" t="s">
        <v>24</v>
      </c>
      <c r="D145" s="10" t="s">
        <v>3902</v>
      </c>
      <c r="E145" s="1" t="s">
        <v>3424</v>
      </c>
      <c r="F145" s="10" t="s">
        <v>3364</v>
      </c>
      <c r="G145" s="7"/>
    </row>
    <row r="146" spans="1:7" x14ac:dyDescent="0.25">
      <c r="A146" t="s">
        <v>4252</v>
      </c>
      <c r="B146" s="1" t="s">
        <v>3354</v>
      </c>
      <c r="C146" t="s">
        <v>24</v>
      </c>
      <c r="D146" s="10" t="s">
        <v>3903</v>
      </c>
      <c r="E146" s="1" t="s">
        <v>3425</v>
      </c>
      <c r="F146" s="10" t="s">
        <v>3364</v>
      </c>
      <c r="G146" s="7"/>
    </row>
    <row r="147" spans="1:7" x14ac:dyDescent="0.25">
      <c r="A147" t="s">
        <v>4252</v>
      </c>
      <c r="B147" s="1" t="s">
        <v>3354</v>
      </c>
      <c r="C147" t="s">
        <v>24</v>
      </c>
      <c r="D147" s="10" t="s">
        <v>3903</v>
      </c>
      <c r="E147" s="1" t="s">
        <v>3425</v>
      </c>
      <c r="F147" s="10" t="s">
        <v>3364</v>
      </c>
      <c r="G147" s="7"/>
    </row>
    <row r="148" spans="1:7" x14ac:dyDescent="0.25">
      <c r="A148" t="s">
        <v>4252</v>
      </c>
      <c r="B148" s="1" t="s">
        <v>3354</v>
      </c>
      <c r="C148" t="s">
        <v>24</v>
      </c>
      <c r="D148" s="10" t="s">
        <v>3903</v>
      </c>
      <c r="E148" s="1" t="s">
        <v>3425</v>
      </c>
      <c r="F148" s="10" t="s">
        <v>3364</v>
      </c>
      <c r="G148" s="7"/>
    </row>
    <row r="149" spans="1:7" x14ac:dyDescent="0.25">
      <c r="A149" t="s">
        <v>4252</v>
      </c>
      <c r="B149" s="1" t="s">
        <v>3354</v>
      </c>
      <c r="C149" t="s">
        <v>1246</v>
      </c>
      <c r="D149" s="10" t="s">
        <v>3903</v>
      </c>
      <c r="E149" s="1" t="s">
        <v>3425</v>
      </c>
      <c r="F149" s="10" t="s">
        <v>3361</v>
      </c>
      <c r="G149" s="7">
        <v>70</v>
      </c>
    </row>
    <row r="150" spans="1:7" x14ac:dyDescent="0.25">
      <c r="A150" t="s">
        <v>4252</v>
      </c>
      <c r="B150" s="1" t="s">
        <v>3354</v>
      </c>
      <c r="C150" t="s">
        <v>24</v>
      </c>
      <c r="D150" s="10" t="s">
        <v>3904</v>
      </c>
      <c r="E150" s="1" t="s">
        <v>3426</v>
      </c>
      <c r="F150" s="10" t="s">
        <v>3364</v>
      </c>
      <c r="G150" s="7"/>
    </row>
    <row r="151" spans="1:7" x14ac:dyDescent="0.25">
      <c r="A151" t="s">
        <v>4252</v>
      </c>
      <c r="B151" s="1" t="s">
        <v>3354</v>
      </c>
      <c r="C151" t="s">
        <v>24</v>
      </c>
      <c r="D151" s="10" t="s">
        <v>3904</v>
      </c>
      <c r="E151" s="1" t="s">
        <v>3426</v>
      </c>
      <c r="F151" s="10" t="s">
        <v>3364</v>
      </c>
      <c r="G151" s="7"/>
    </row>
    <row r="152" spans="1:7" x14ac:dyDescent="0.25">
      <c r="A152" t="s">
        <v>4252</v>
      </c>
      <c r="B152" s="1" t="s">
        <v>3354</v>
      </c>
      <c r="C152" t="s">
        <v>24</v>
      </c>
      <c r="D152" s="10" t="s">
        <v>3904</v>
      </c>
      <c r="E152" s="1" t="s">
        <v>3426</v>
      </c>
      <c r="F152" s="10" t="s">
        <v>3364</v>
      </c>
      <c r="G152" s="7"/>
    </row>
    <row r="153" spans="1:7" x14ac:dyDescent="0.25">
      <c r="A153" t="s">
        <v>4252</v>
      </c>
      <c r="B153" s="1" t="s">
        <v>3354</v>
      </c>
      <c r="C153" t="s">
        <v>24</v>
      </c>
      <c r="D153" s="10" t="s">
        <v>3904</v>
      </c>
      <c r="E153" s="1" t="s">
        <v>3426</v>
      </c>
      <c r="F153" s="10" t="s">
        <v>3364</v>
      </c>
      <c r="G153" s="7"/>
    </row>
    <row r="154" spans="1:7" x14ac:dyDescent="0.25">
      <c r="A154" t="s">
        <v>4252</v>
      </c>
      <c r="B154" s="1" t="s">
        <v>3354</v>
      </c>
      <c r="C154" t="s">
        <v>24</v>
      </c>
      <c r="D154" s="10" t="s">
        <v>3905</v>
      </c>
      <c r="E154" s="1" t="s">
        <v>3427</v>
      </c>
      <c r="F154" s="10" t="s">
        <v>3364</v>
      </c>
      <c r="G154" s="7"/>
    </row>
    <row r="155" spans="1:7" x14ac:dyDescent="0.25">
      <c r="A155" t="s">
        <v>4252</v>
      </c>
      <c r="B155" s="1" t="s">
        <v>3354</v>
      </c>
      <c r="C155" t="s">
        <v>24</v>
      </c>
      <c r="D155" s="10" t="s">
        <v>3905</v>
      </c>
      <c r="E155" s="1" t="s">
        <v>3427</v>
      </c>
      <c r="F155" s="10" t="s">
        <v>3364</v>
      </c>
      <c r="G155" s="7"/>
    </row>
    <row r="156" spans="1:7" x14ac:dyDescent="0.25">
      <c r="A156" t="s">
        <v>4252</v>
      </c>
      <c r="B156" s="1" t="s">
        <v>3354</v>
      </c>
      <c r="C156" t="s">
        <v>24</v>
      </c>
      <c r="D156" s="10" t="s">
        <v>3906</v>
      </c>
      <c r="E156" s="1" t="s">
        <v>3428</v>
      </c>
      <c r="F156" s="10" t="s">
        <v>3364</v>
      </c>
      <c r="G156" s="7"/>
    </row>
    <row r="157" spans="1:7" x14ac:dyDescent="0.25">
      <c r="A157" t="s">
        <v>4252</v>
      </c>
      <c r="B157" s="1" t="s">
        <v>3354</v>
      </c>
      <c r="C157" t="s">
        <v>24</v>
      </c>
      <c r="D157" s="10" t="s">
        <v>3906</v>
      </c>
      <c r="E157" s="1" t="s">
        <v>3428</v>
      </c>
      <c r="F157" s="10" t="s">
        <v>3364</v>
      </c>
      <c r="G157" s="7"/>
    </row>
    <row r="158" spans="1:7" x14ac:dyDescent="0.25">
      <c r="A158" t="s">
        <v>4252</v>
      </c>
      <c r="B158" s="1" t="s">
        <v>3354</v>
      </c>
      <c r="C158" t="s">
        <v>24</v>
      </c>
      <c r="D158" s="10" t="s">
        <v>3906</v>
      </c>
      <c r="E158" s="1" t="s">
        <v>3428</v>
      </c>
      <c r="F158" s="10" t="s">
        <v>3364</v>
      </c>
      <c r="G158" s="7"/>
    </row>
    <row r="159" spans="1:7" x14ac:dyDescent="0.25">
      <c r="A159" t="s">
        <v>4252</v>
      </c>
      <c r="B159" s="1" t="s">
        <v>3354</v>
      </c>
      <c r="C159" t="s">
        <v>24</v>
      </c>
      <c r="D159" s="10" t="s">
        <v>3906</v>
      </c>
      <c r="E159" s="1" t="s">
        <v>3428</v>
      </c>
      <c r="F159" s="10" t="s">
        <v>3364</v>
      </c>
      <c r="G159" s="7"/>
    </row>
    <row r="160" spans="1:7" x14ac:dyDescent="0.25">
      <c r="A160" t="s">
        <v>4252</v>
      </c>
      <c r="B160" s="1" t="s">
        <v>3354</v>
      </c>
      <c r="C160" t="s">
        <v>1246</v>
      </c>
      <c r="D160" s="10" t="s">
        <v>3907</v>
      </c>
      <c r="E160" s="1" t="s">
        <v>3429</v>
      </c>
      <c r="F160" s="10" t="s">
        <v>3361</v>
      </c>
      <c r="G160" s="7">
        <v>70</v>
      </c>
    </row>
    <row r="161" spans="1:7" x14ac:dyDescent="0.25">
      <c r="A161" t="s">
        <v>4252</v>
      </c>
      <c r="B161" s="1" t="s">
        <v>3354</v>
      </c>
      <c r="C161" t="s">
        <v>24</v>
      </c>
      <c r="D161" s="10" t="s">
        <v>3908</v>
      </c>
      <c r="E161" s="1" t="s">
        <v>3430</v>
      </c>
      <c r="F161" s="10" t="s">
        <v>3374</v>
      </c>
      <c r="G161" s="7"/>
    </row>
    <row r="162" spans="1:7" x14ac:dyDescent="0.25">
      <c r="A162" t="s">
        <v>4252</v>
      </c>
      <c r="B162" s="1" t="s">
        <v>3354</v>
      </c>
      <c r="C162" t="s">
        <v>1246</v>
      </c>
      <c r="D162" s="10" t="s">
        <v>3909</v>
      </c>
      <c r="E162" s="1" t="s">
        <v>3431</v>
      </c>
      <c r="F162" s="10" t="s">
        <v>3361</v>
      </c>
      <c r="G162" s="7">
        <v>626</v>
      </c>
    </row>
    <row r="163" spans="1:7" x14ac:dyDescent="0.25">
      <c r="A163" t="s">
        <v>4252</v>
      </c>
      <c r="B163" s="1" t="s">
        <v>3354</v>
      </c>
      <c r="C163" t="s">
        <v>1246</v>
      </c>
      <c r="D163" s="10" t="s">
        <v>3909</v>
      </c>
      <c r="E163" s="1" t="s">
        <v>3431</v>
      </c>
      <c r="F163" s="10" t="s">
        <v>3361</v>
      </c>
      <c r="G163" s="7">
        <v>139</v>
      </c>
    </row>
    <row r="164" spans="1:7" x14ac:dyDescent="0.25">
      <c r="A164" t="s">
        <v>4252</v>
      </c>
      <c r="B164" s="1" t="s">
        <v>3354</v>
      </c>
      <c r="C164" t="s">
        <v>24</v>
      </c>
      <c r="D164" s="10" t="s">
        <v>3910</v>
      </c>
      <c r="E164" s="1" t="s">
        <v>3432</v>
      </c>
      <c r="F164" s="10" t="s">
        <v>3364</v>
      </c>
      <c r="G164" s="7"/>
    </row>
    <row r="165" spans="1:7" x14ac:dyDescent="0.25">
      <c r="A165" t="s">
        <v>4252</v>
      </c>
      <c r="B165" s="1" t="s">
        <v>3354</v>
      </c>
      <c r="C165" t="s">
        <v>24</v>
      </c>
      <c r="D165" s="10" t="s">
        <v>3910</v>
      </c>
      <c r="E165" s="1" t="s">
        <v>3432</v>
      </c>
      <c r="F165" s="10" t="s">
        <v>3364</v>
      </c>
      <c r="G165" s="7"/>
    </row>
    <row r="166" spans="1:7" x14ac:dyDescent="0.25">
      <c r="A166" t="s">
        <v>4252</v>
      </c>
      <c r="B166" s="1" t="s">
        <v>3354</v>
      </c>
      <c r="C166" t="s">
        <v>24</v>
      </c>
      <c r="D166" s="10" t="s">
        <v>3910</v>
      </c>
      <c r="E166" s="1" t="s">
        <v>3432</v>
      </c>
      <c r="F166" s="10" t="s">
        <v>3364</v>
      </c>
      <c r="G166" s="7"/>
    </row>
    <row r="167" spans="1:7" x14ac:dyDescent="0.25">
      <c r="A167" t="s">
        <v>4250</v>
      </c>
      <c r="B167" s="1" t="s">
        <v>3354</v>
      </c>
      <c r="C167" t="s">
        <v>1246</v>
      </c>
      <c r="D167" s="10" t="s">
        <v>3910</v>
      </c>
      <c r="E167" s="1" t="s">
        <v>3432</v>
      </c>
      <c r="F167" s="10" t="s">
        <v>3361</v>
      </c>
      <c r="G167" s="7">
        <v>79531</v>
      </c>
    </row>
    <row r="168" spans="1:7" x14ac:dyDescent="0.25">
      <c r="A168" t="s">
        <v>4250</v>
      </c>
      <c r="B168" s="1" t="s">
        <v>3354</v>
      </c>
      <c r="C168" t="s">
        <v>1246</v>
      </c>
      <c r="D168" s="10" t="s">
        <v>3910</v>
      </c>
      <c r="E168" s="1" t="s">
        <v>3432</v>
      </c>
      <c r="F168" s="10" t="s">
        <v>3361</v>
      </c>
      <c r="G168" s="7">
        <v>79531</v>
      </c>
    </row>
    <row r="169" spans="1:7" x14ac:dyDescent="0.25">
      <c r="A169" t="s">
        <v>4250</v>
      </c>
      <c r="B169" s="1" t="s">
        <v>3354</v>
      </c>
      <c r="C169" t="s">
        <v>1246</v>
      </c>
      <c r="D169" s="10" t="s">
        <v>3910</v>
      </c>
      <c r="E169" s="1" t="s">
        <v>3432</v>
      </c>
      <c r="F169" s="10" t="s">
        <v>3361</v>
      </c>
      <c r="G169" s="7">
        <v>77802</v>
      </c>
    </row>
    <row r="170" spans="1:7" x14ac:dyDescent="0.25">
      <c r="A170" t="s">
        <v>4250</v>
      </c>
      <c r="B170" s="1" t="s">
        <v>3354</v>
      </c>
      <c r="C170" t="s">
        <v>1246</v>
      </c>
      <c r="D170" s="10" t="s">
        <v>3910</v>
      </c>
      <c r="E170" s="1" t="s">
        <v>3432</v>
      </c>
      <c r="F170" s="10" t="s">
        <v>3361</v>
      </c>
      <c r="G170" s="7">
        <v>74344</v>
      </c>
    </row>
    <row r="171" spans="1:7" x14ac:dyDescent="0.25">
      <c r="A171" t="s">
        <v>4250</v>
      </c>
      <c r="B171" s="1" t="s">
        <v>3354</v>
      </c>
      <c r="C171" t="s">
        <v>1246</v>
      </c>
      <c r="D171" s="10" t="s">
        <v>3910</v>
      </c>
      <c r="E171" s="1" t="s">
        <v>3432</v>
      </c>
      <c r="F171" s="10" t="s">
        <v>3361</v>
      </c>
      <c r="G171" s="7">
        <v>5815</v>
      </c>
    </row>
    <row r="172" spans="1:7" x14ac:dyDescent="0.25">
      <c r="A172" t="s">
        <v>4250</v>
      </c>
      <c r="B172" s="1" t="s">
        <v>3354</v>
      </c>
      <c r="C172" t="s">
        <v>1246</v>
      </c>
      <c r="D172" s="10" t="s">
        <v>3910</v>
      </c>
      <c r="E172" s="1" t="s">
        <v>3432</v>
      </c>
      <c r="F172" s="10" t="s">
        <v>3361</v>
      </c>
      <c r="G172" s="7">
        <v>610</v>
      </c>
    </row>
    <row r="173" spans="1:7" x14ac:dyDescent="0.25">
      <c r="A173" t="s">
        <v>4250</v>
      </c>
      <c r="B173" s="1" t="s">
        <v>3354</v>
      </c>
      <c r="C173" t="s">
        <v>1246</v>
      </c>
      <c r="D173" s="10" t="s">
        <v>3910</v>
      </c>
      <c r="E173" s="1" t="s">
        <v>3432</v>
      </c>
      <c r="F173" s="10" t="s">
        <v>3361</v>
      </c>
      <c r="G173" s="7">
        <v>77802</v>
      </c>
    </row>
    <row r="174" spans="1:7" x14ac:dyDescent="0.25">
      <c r="A174" t="s">
        <v>4250</v>
      </c>
      <c r="B174" s="1" t="s">
        <v>3354</v>
      </c>
      <c r="C174" t="s">
        <v>1246</v>
      </c>
      <c r="D174" s="10" t="s">
        <v>3910</v>
      </c>
      <c r="E174" s="1" t="s">
        <v>3432</v>
      </c>
      <c r="F174" s="10" t="s">
        <v>3361</v>
      </c>
      <c r="G174" s="7">
        <v>10319</v>
      </c>
    </row>
    <row r="175" spans="1:7" x14ac:dyDescent="0.25">
      <c r="A175" t="s">
        <v>4250</v>
      </c>
      <c r="B175" s="1" t="s">
        <v>3354</v>
      </c>
      <c r="C175" t="s">
        <v>1541</v>
      </c>
      <c r="D175" s="10" t="s">
        <v>3911</v>
      </c>
      <c r="E175" s="1" t="s">
        <v>3433</v>
      </c>
      <c r="F175" s="10" t="s">
        <v>3361</v>
      </c>
      <c r="G175" s="7"/>
    </row>
    <row r="176" spans="1:7" x14ac:dyDescent="0.25">
      <c r="A176" t="s">
        <v>4252</v>
      </c>
      <c r="B176" s="1" t="s">
        <v>3354</v>
      </c>
      <c r="C176" t="s">
        <v>1246</v>
      </c>
      <c r="D176" s="10" t="s">
        <v>3912</v>
      </c>
      <c r="E176" s="1" t="s">
        <v>3434</v>
      </c>
      <c r="F176" s="10" t="s">
        <v>3361</v>
      </c>
      <c r="G176" s="7">
        <v>70</v>
      </c>
    </row>
    <row r="177" spans="1:7" x14ac:dyDescent="0.25">
      <c r="A177" t="s">
        <v>1640</v>
      </c>
      <c r="B177" s="1" t="s">
        <v>3354</v>
      </c>
      <c r="C177" t="s">
        <v>1055</v>
      </c>
      <c r="D177" s="10" t="s">
        <v>3913</v>
      </c>
      <c r="E177" s="1" t="s">
        <v>3435</v>
      </c>
      <c r="F177" s="10" t="s">
        <v>3219</v>
      </c>
      <c r="G177" s="7"/>
    </row>
    <row r="178" spans="1:7" x14ac:dyDescent="0.25">
      <c r="A178" t="s">
        <v>4251</v>
      </c>
      <c r="B178" s="1" t="s">
        <v>3358</v>
      </c>
      <c r="C178" t="s">
        <v>725</v>
      </c>
      <c r="D178" s="10" t="s">
        <v>3914</v>
      </c>
      <c r="E178" s="1" t="s">
        <v>3436</v>
      </c>
      <c r="F178" s="10" t="s">
        <v>2092</v>
      </c>
      <c r="G178" s="7"/>
    </row>
    <row r="179" spans="1:7" x14ac:dyDescent="0.25">
      <c r="A179" t="s">
        <v>4252</v>
      </c>
      <c r="B179" s="1" t="s">
        <v>3354</v>
      </c>
      <c r="C179" t="s">
        <v>1246</v>
      </c>
      <c r="D179" s="10" t="s">
        <v>3914</v>
      </c>
      <c r="E179" s="1" t="s">
        <v>3437</v>
      </c>
      <c r="F179" s="10" t="s">
        <v>3361</v>
      </c>
      <c r="G179" s="7">
        <v>139</v>
      </c>
    </row>
    <row r="180" spans="1:7" x14ac:dyDescent="0.25">
      <c r="A180" t="s">
        <v>4252</v>
      </c>
      <c r="B180" s="1" t="s">
        <v>3354</v>
      </c>
      <c r="C180" t="s">
        <v>1246</v>
      </c>
      <c r="D180" s="10" t="s">
        <v>3915</v>
      </c>
      <c r="E180" s="1" t="s">
        <v>3438</v>
      </c>
      <c r="F180" s="10" t="s">
        <v>3361</v>
      </c>
      <c r="G180" s="7">
        <v>209</v>
      </c>
    </row>
    <row r="181" spans="1:7" x14ac:dyDescent="0.25">
      <c r="A181" t="s">
        <v>1640</v>
      </c>
      <c r="B181" s="1" t="s">
        <v>3370</v>
      </c>
      <c r="C181" t="s">
        <v>24</v>
      </c>
      <c r="D181" s="10" t="s">
        <v>3916</v>
      </c>
      <c r="E181" s="1" t="s">
        <v>3439</v>
      </c>
      <c r="F181" s="10" t="s">
        <v>2812</v>
      </c>
      <c r="G181" s="7"/>
    </row>
    <row r="182" spans="1:7" x14ac:dyDescent="0.25">
      <c r="A182" t="s">
        <v>4250</v>
      </c>
      <c r="B182" s="1" t="s">
        <v>3354</v>
      </c>
      <c r="C182" t="s">
        <v>1246</v>
      </c>
      <c r="D182" s="10" t="s">
        <v>3917</v>
      </c>
      <c r="E182" s="1" t="s">
        <v>3440</v>
      </c>
      <c r="F182" s="10" t="s">
        <v>3361</v>
      </c>
      <c r="G182" s="7">
        <v>2580</v>
      </c>
    </row>
    <row r="183" spans="1:7" x14ac:dyDescent="0.25">
      <c r="A183" t="s">
        <v>4250</v>
      </c>
      <c r="B183" s="1" t="s">
        <v>3354</v>
      </c>
      <c r="C183" t="s">
        <v>1246</v>
      </c>
      <c r="D183" s="10" t="s">
        <v>3917</v>
      </c>
      <c r="E183" s="1" t="s">
        <v>3440</v>
      </c>
      <c r="F183" s="10" t="s">
        <v>3361</v>
      </c>
      <c r="G183" s="7">
        <v>12103</v>
      </c>
    </row>
    <row r="184" spans="1:7" x14ac:dyDescent="0.25">
      <c r="A184" t="s">
        <v>4252</v>
      </c>
      <c r="B184" s="1" t="s">
        <v>3354</v>
      </c>
      <c r="C184" t="s">
        <v>254</v>
      </c>
      <c r="D184" s="10" t="s">
        <v>3918</v>
      </c>
      <c r="E184" s="1" t="s">
        <v>3441</v>
      </c>
      <c r="F184" s="10" t="s">
        <v>3219</v>
      </c>
      <c r="G184" s="7"/>
    </row>
    <row r="185" spans="1:7" x14ac:dyDescent="0.25">
      <c r="A185" t="s">
        <v>4250</v>
      </c>
      <c r="B185" s="1" t="s">
        <v>3354</v>
      </c>
      <c r="C185" t="s">
        <v>1246</v>
      </c>
      <c r="D185" s="10" t="s">
        <v>3919</v>
      </c>
      <c r="E185" s="1" t="s">
        <v>3442</v>
      </c>
      <c r="F185" s="10" t="s">
        <v>3361</v>
      </c>
      <c r="G185" s="7">
        <v>8905</v>
      </c>
    </row>
    <row r="186" spans="1:7" x14ac:dyDescent="0.25">
      <c r="A186" t="s">
        <v>1640</v>
      </c>
      <c r="B186" s="1" t="s">
        <v>3354</v>
      </c>
      <c r="C186" t="s">
        <v>1055</v>
      </c>
      <c r="D186" s="10" t="s">
        <v>3920</v>
      </c>
      <c r="E186" s="1" t="s">
        <v>3443</v>
      </c>
      <c r="F186" s="10" t="s">
        <v>3219</v>
      </c>
      <c r="G186" s="7"/>
    </row>
    <row r="187" spans="1:7" x14ac:dyDescent="0.25">
      <c r="A187" t="s">
        <v>4250</v>
      </c>
      <c r="B187" s="1" t="s">
        <v>3354</v>
      </c>
      <c r="C187" t="s">
        <v>877</v>
      </c>
      <c r="D187" s="10" t="s">
        <v>3921</v>
      </c>
      <c r="E187" s="1" t="s">
        <v>3444</v>
      </c>
      <c r="F187" s="10" t="s">
        <v>3361</v>
      </c>
      <c r="G187" s="7"/>
    </row>
    <row r="188" spans="1:7" x14ac:dyDescent="0.25">
      <c r="A188" t="s">
        <v>1640</v>
      </c>
      <c r="B188" s="1" t="s">
        <v>3370</v>
      </c>
      <c r="C188" t="s">
        <v>24</v>
      </c>
      <c r="D188" s="10" t="s">
        <v>3922</v>
      </c>
      <c r="E188" s="1" t="s">
        <v>3445</v>
      </c>
      <c r="F188" s="10" t="s">
        <v>2815</v>
      </c>
      <c r="G188" s="7"/>
    </row>
    <row r="189" spans="1:7" x14ac:dyDescent="0.25">
      <c r="A189" t="s">
        <v>4252</v>
      </c>
      <c r="B189" s="1" t="s">
        <v>3354</v>
      </c>
      <c r="C189" t="s">
        <v>1246</v>
      </c>
      <c r="D189" s="10" t="s">
        <v>3923</v>
      </c>
      <c r="E189" s="1" t="s">
        <v>3446</v>
      </c>
      <c r="F189" s="10" t="s">
        <v>3361</v>
      </c>
      <c r="G189" s="7">
        <v>70</v>
      </c>
    </row>
    <row r="190" spans="1:7" x14ac:dyDescent="0.25">
      <c r="A190" t="s">
        <v>4252</v>
      </c>
      <c r="B190" s="1" t="s">
        <v>3354</v>
      </c>
      <c r="C190" t="s">
        <v>1246</v>
      </c>
      <c r="D190" s="10" t="s">
        <v>3923</v>
      </c>
      <c r="E190" s="1" t="s">
        <v>3446</v>
      </c>
      <c r="F190" s="10" t="s">
        <v>3361</v>
      </c>
      <c r="G190" s="7">
        <v>70</v>
      </c>
    </row>
    <row r="191" spans="1:7" x14ac:dyDescent="0.25">
      <c r="A191" t="s">
        <v>4250</v>
      </c>
      <c r="B191" s="1" t="s">
        <v>3354</v>
      </c>
      <c r="C191" t="s">
        <v>1246</v>
      </c>
      <c r="D191" s="10" t="s">
        <v>3924</v>
      </c>
      <c r="E191" s="1" t="s">
        <v>3447</v>
      </c>
      <c r="F191" s="10" t="s">
        <v>3361</v>
      </c>
      <c r="G191" s="7">
        <v>1601</v>
      </c>
    </row>
    <row r="192" spans="1:7" x14ac:dyDescent="0.25">
      <c r="A192" t="s">
        <v>4250</v>
      </c>
      <c r="B192" s="1" t="s">
        <v>3354</v>
      </c>
      <c r="C192" t="s">
        <v>1246</v>
      </c>
      <c r="D192" s="10" t="s">
        <v>3925</v>
      </c>
      <c r="E192" s="1" t="s">
        <v>3448</v>
      </c>
      <c r="F192" s="10" t="s">
        <v>3361</v>
      </c>
      <c r="G192" s="7">
        <v>1996</v>
      </c>
    </row>
    <row r="193" spans="1:8" x14ac:dyDescent="0.25">
      <c r="A193" t="s">
        <v>4250</v>
      </c>
      <c r="B193" s="1" t="s">
        <v>3354</v>
      </c>
      <c r="C193" t="s">
        <v>1483</v>
      </c>
      <c r="D193" s="10" t="s">
        <v>3926</v>
      </c>
      <c r="E193" s="1" t="s">
        <v>3449</v>
      </c>
      <c r="F193" s="10" t="s">
        <v>3222</v>
      </c>
      <c r="G193" s="7"/>
    </row>
    <row r="194" spans="1:8" x14ac:dyDescent="0.25">
      <c r="A194" t="s">
        <v>1640</v>
      </c>
      <c r="B194" s="1" t="s">
        <v>3354</v>
      </c>
      <c r="C194" t="s">
        <v>1507</v>
      </c>
      <c r="D194" s="10" t="s">
        <v>3927</v>
      </c>
      <c r="E194" s="1" t="s">
        <v>3450</v>
      </c>
      <c r="F194" s="10" t="s">
        <v>3219</v>
      </c>
      <c r="G194" s="7"/>
    </row>
    <row r="195" spans="1:8" x14ac:dyDescent="0.25">
      <c r="A195" t="s">
        <v>4251</v>
      </c>
      <c r="B195" s="1" t="s">
        <v>3354</v>
      </c>
      <c r="C195" t="s">
        <v>230</v>
      </c>
      <c r="D195" s="10" t="s">
        <v>3928</v>
      </c>
      <c r="E195" s="1" t="s">
        <v>3451</v>
      </c>
      <c r="F195" s="10" t="s">
        <v>3452</v>
      </c>
      <c r="G195" s="38"/>
      <c r="H195" s="11"/>
    </row>
    <row r="196" spans="1:8" x14ac:dyDescent="0.25">
      <c r="A196" t="s">
        <v>4250</v>
      </c>
      <c r="B196" s="1" t="s">
        <v>3354</v>
      </c>
      <c r="C196" t="s">
        <v>254</v>
      </c>
      <c r="D196" s="10" t="s">
        <v>3929</v>
      </c>
      <c r="E196" s="1" t="s">
        <v>3453</v>
      </c>
      <c r="F196" s="10" t="s">
        <v>3219</v>
      </c>
      <c r="G196" s="7"/>
    </row>
    <row r="197" spans="1:8" x14ac:dyDescent="0.25">
      <c r="A197" t="s">
        <v>4251</v>
      </c>
      <c r="B197" s="1" t="s">
        <v>3354</v>
      </c>
      <c r="C197" t="s">
        <v>1512</v>
      </c>
      <c r="D197" s="10" t="s">
        <v>3930</v>
      </c>
      <c r="E197" s="1" t="s">
        <v>3454</v>
      </c>
      <c r="F197" s="10" t="s">
        <v>3361</v>
      </c>
      <c r="G197" s="7"/>
    </row>
    <row r="198" spans="1:8" x14ac:dyDescent="0.25">
      <c r="A198" t="s">
        <v>4250</v>
      </c>
      <c r="B198" s="1" t="s">
        <v>3354</v>
      </c>
      <c r="C198" t="s">
        <v>1246</v>
      </c>
      <c r="D198" s="10" t="s">
        <v>3930</v>
      </c>
      <c r="E198" s="1" t="s">
        <v>3454</v>
      </c>
      <c r="F198" s="10" t="s">
        <v>3361</v>
      </c>
      <c r="G198" s="7"/>
    </row>
    <row r="199" spans="1:8" x14ac:dyDescent="0.25">
      <c r="A199" t="s">
        <v>4250</v>
      </c>
      <c r="B199" s="1" t="s">
        <v>3354</v>
      </c>
      <c r="C199" t="s">
        <v>1246</v>
      </c>
      <c r="D199" s="10" t="s">
        <v>3930</v>
      </c>
      <c r="E199" s="1" t="s">
        <v>3454</v>
      </c>
      <c r="F199" s="10" t="s">
        <v>3361</v>
      </c>
      <c r="G199" s="7">
        <v>12103</v>
      </c>
    </row>
    <row r="200" spans="1:8" x14ac:dyDescent="0.25">
      <c r="A200" t="s">
        <v>4250</v>
      </c>
      <c r="B200" s="1" t="s">
        <v>3354</v>
      </c>
      <c r="C200" t="s">
        <v>1246</v>
      </c>
      <c r="D200" s="10" t="s">
        <v>3930</v>
      </c>
      <c r="E200" s="1" t="s">
        <v>3454</v>
      </c>
      <c r="F200" s="10" t="s">
        <v>3400</v>
      </c>
      <c r="G200" s="7">
        <v>3444</v>
      </c>
    </row>
    <row r="201" spans="1:8" x14ac:dyDescent="0.25">
      <c r="A201" t="s">
        <v>4250</v>
      </c>
      <c r="B201" s="1" t="s">
        <v>3354</v>
      </c>
      <c r="C201" t="s">
        <v>1246</v>
      </c>
      <c r="D201" s="10" t="s">
        <v>3930</v>
      </c>
      <c r="E201" s="1" t="s">
        <v>3454</v>
      </c>
      <c r="F201" s="10" t="s">
        <v>3361</v>
      </c>
      <c r="G201" s="7">
        <v>5160</v>
      </c>
    </row>
    <row r="202" spans="1:8" x14ac:dyDescent="0.25">
      <c r="A202" t="s">
        <v>4250</v>
      </c>
      <c r="B202" s="1" t="s">
        <v>3354</v>
      </c>
      <c r="C202" t="s">
        <v>1246</v>
      </c>
      <c r="D202" s="10" t="s">
        <v>3930</v>
      </c>
      <c r="E202" s="1" t="s">
        <v>3454</v>
      </c>
      <c r="F202" s="10" t="s">
        <v>3361</v>
      </c>
      <c r="G202" s="7">
        <v>38037</v>
      </c>
    </row>
    <row r="203" spans="1:8" x14ac:dyDescent="0.25">
      <c r="A203" t="s">
        <v>4250</v>
      </c>
      <c r="B203" s="1" t="s">
        <v>3354</v>
      </c>
      <c r="C203" t="s">
        <v>1246</v>
      </c>
      <c r="D203" s="10" t="s">
        <v>3930</v>
      </c>
      <c r="E203" s="1" t="s">
        <v>3454</v>
      </c>
      <c r="F203" s="10" t="s">
        <v>3361</v>
      </c>
      <c r="G203" s="7">
        <v>12103</v>
      </c>
    </row>
    <row r="204" spans="1:8" x14ac:dyDescent="0.25">
      <c r="A204" t="s">
        <v>1640</v>
      </c>
      <c r="B204" s="1" t="s">
        <v>3354</v>
      </c>
      <c r="C204" t="s">
        <v>1507</v>
      </c>
      <c r="D204" s="10" t="s">
        <v>3930</v>
      </c>
      <c r="E204" s="1" t="s">
        <v>3454</v>
      </c>
      <c r="F204" s="10" t="s">
        <v>3219</v>
      </c>
    </row>
    <row r="205" spans="1:8" x14ac:dyDescent="0.25">
      <c r="A205" t="s">
        <v>4251</v>
      </c>
      <c r="B205" s="1" t="s">
        <v>3358</v>
      </c>
      <c r="C205" t="s">
        <v>566</v>
      </c>
      <c r="D205" s="10" t="s">
        <v>3931</v>
      </c>
      <c r="E205" s="1" t="s">
        <v>3455</v>
      </c>
      <c r="F205" s="10" t="s">
        <v>3456</v>
      </c>
      <c r="G205" s="7"/>
    </row>
    <row r="206" spans="1:8" x14ac:dyDescent="0.25">
      <c r="A206" t="s">
        <v>4250</v>
      </c>
      <c r="B206" s="1" t="s">
        <v>3354</v>
      </c>
      <c r="C206" t="s">
        <v>1246</v>
      </c>
      <c r="D206" s="10" t="s">
        <v>3932</v>
      </c>
      <c r="E206" s="1" t="s">
        <v>3457</v>
      </c>
      <c r="F206" s="10" t="s">
        <v>3361</v>
      </c>
      <c r="G206" s="7">
        <v>3458</v>
      </c>
    </row>
    <row r="207" spans="1:8" x14ac:dyDescent="0.25">
      <c r="A207" t="s">
        <v>4250</v>
      </c>
      <c r="B207" s="1" t="s">
        <v>3354</v>
      </c>
      <c r="C207" t="s">
        <v>1246</v>
      </c>
      <c r="D207" s="10" t="s">
        <v>3933</v>
      </c>
      <c r="E207" s="1" t="s">
        <v>3458</v>
      </c>
      <c r="F207" s="10" t="s">
        <v>3361</v>
      </c>
      <c r="G207" s="7">
        <v>456</v>
      </c>
    </row>
    <row r="208" spans="1:8" x14ac:dyDescent="0.25">
      <c r="A208" t="s">
        <v>4250</v>
      </c>
      <c r="B208" s="1" t="s">
        <v>3354</v>
      </c>
      <c r="C208" t="s">
        <v>1246</v>
      </c>
      <c r="D208" s="10" t="s">
        <v>3933</v>
      </c>
      <c r="E208" s="1" t="s">
        <v>3458</v>
      </c>
      <c r="F208" s="10" t="s">
        <v>3361</v>
      </c>
      <c r="G208" s="7">
        <v>120</v>
      </c>
    </row>
    <row r="209" spans="1:7" x14ac:dyDescent="0.25">
      <c r="A209" t="s">
        <v>4250</v>
      </c>
      <c r="B209" s="1" t="s">
        <v>3354</v>
      </c>
      <c r="C209" t="s">
        <v>1246</v>
      </c>
      <c r="D209" s="10" t="s">
        <v>3933</v>
      </c>
      <c r="E209" s="1" t="s">
        <v>3458</v>
      </c>
      <c r="F209" s="10" t="s">
        <v>3361</v>
      </c>
      <c r="G209" s="7">
        <v>376</v>
      </c>
    </row>
    <row r="210" spans="1:7" x14ac:dyDescent="0.25">
      <c r="A210" t="s">
        <v>4252</v>
      </c>
      <c r="B210" s="1" t="s">
        <v>3354</v>
      </c>
      <c r="C210" t="s">
        <v>1246</v>
      </c>
      <c r="D210" s="10" t="s">
        <v>3934</v>
      </c>
      <c r="E210" s="1" t="s">
        <v>3459</v>
      </c>
      <c r="F210" s="10" t="s">
        <v>3361</v>
      </c>
      <c r="G210" s="7">
        <v>209</v>
      </c>
    </row>
    <row r="211" spans="1:7" x14ac:dyDescent="0.25">
      <c r="A211" t="s">
        <v>4252</v>
      </c>
      <c r="B211" s="1" t="s">
        <v>3354</v>
      </c>
      <c r="C211" t="s">
        <v>1246</v>
      </c>
      <c r="D211" s="10" t="s">
        <v>3934</v>
      </c>
      <c r="E211" s="1" t="s">
        <v>3459</v>
      </c>
      <c r="F211" s="10" t="s">
        <v>3361</v>
      </c>
      <c r="G211" s="7">
        <v>70</v>
      </c>
    </row>
    <row r="212" spans="1:7" x14ac:dyDescent="0.25">
      <c r="A212" t="s">
        <v>4252</v>
      </c>
      <c r="B212" s="1" t="s">
        <v>3354</v>
      </c>
      <c r="C212" t="s">
        <v>1246</v>
      </c>
      <c r="D212" s="10" t="s">
        <v>3934</v>
      </c>
      <c r="E212" s="1" t="s">
        <v>3459</v>
      </c>
      <c r="F212" s="10" t="s">
        <v>3361</v>
      </c>
      <c r="G212" s="7">
        <v>70</v>
      </c>
    </row>
    <row r="213" spans="1:7" x14ac:dyDescent="0.25">
      <c r="A213" t="s">
        <v>4252</v>
      </c>
      <c r="B213" s="1" t="s">
        <v>3354</v>
      </c>
      <c r="C213" t="s">
        <v>1246</v>
      </c>
      <c r="D213" s="10" t="s">
        <v>3934</v>
      </c>
      <c r="E213" s="1" t="s">
        <v>3459</v>
      </c>
      <c r="F213" s="10" t="s">
        <v>3361</v>
      </c>
      <c r="G213" s="7">
        <v>70</v>
      </c>
    </row>
    <row r="214" spans="1:7" x14ac:dyDescent="0.25">
      <c r="A214" t="s">
        <v>4252</v>
      </c>
      <c r="B214" s="1" t="s">
        <v>3354</v>
      </c>
      <c r="C214" t="s">
        <v>1246</v>
      </c>
      <c r="D214" s="10" t="s">
        <v>3934</v>
      </c>
      <c r="E214" s="1" t="s">
        <v>3459</v>
      </c>
      <c r="F214" s="10" t="s">
        <v>3361</v>
      </c>
      <c r="G214" s="7">
        <v>70</v>
      </c>
    </row>
    <row r="215" spans="1:7" x14ac:dyDescent="0.25">
      <c r="A215" t="s">
        <v>4252</v>
      </c>
      <c r="B215" s="1" t="s">
        <v>3354</v>
      </c>
      <c r="C215" t="s">
        <v>1246</v>
      </c>
      <c r="D215" s="10" t="s">
        <v>3934</v>
      </c>
      <c r="E215" s="1" t="s">
        <v>3459</v>
      </c>
      <c r="F215" s="10" t="s">
        <v>3361</v>
      </c>
      <c r="G215" s="7">
        <v>70</v>
      </c>
    </row>
    <row r="216" spans="1:7" x14ac:dyDescent="0.25">
      <c r="A216" t="s">
        <v>4252</v>
      </c>
      <c r="B216" s="1" t="s">
        <v>3354</v>
      </c>
      <c r="C216" t="s">
        <v>1097</v>
      </c>
      <c r="D216" s="10" t="s">
        <v>3935</v>
      </c>
      <c r="E216" s="1" t="s">
        <v>3460</v>
      </c>
      <c r="F216" s="10" t="s">
        <v>3361</v>
      </c>
      <c r="G216" s="7"/>
    </row>
    <row r="217" spans="1:7" x14ac:dyDescent="0.25">
      <c r="A217" t="s">
        <v>4252</v>
      </c>
      <c r="B217" s="1" t="s">
        <v>3354</v>
      </c>
      <c r="C217" t="s">
        <v>1246</v>
      </c>
      <c r="D217" s="10" t="s">
        <v>3936</v>
      </c>
      <c r="E217" s="1" t="s">
        <v>3461</v>
      </c>
      <c r="F217" s="10" t="s">
        <v>3361</v>
      </c>
      <c r="G217" s="7">
        <v>70</v>
      </c>
    </row>
    <row r="218" spans="1:7" x14ac:dyDescent="0.25">
      <c r="A218" t="s">
        <v>4252</v>
      </c>
      <c r="B218" s="1" t="s">
        <v>3354</v>
      </c>
      <c r="C218" t="s">
        <v>1246</v>
      </c>
      <c r="D218" s="10" t="s">
        <v>3937</v>
      </c>
      <c r="E218" s="1" t="s">
        <v>3462</v>
      </c>
      <c r="F218" s="10" t="s">
        <v>3361</v>
      </c>
      <c r="G218" s="7">
        <v>209</v>
      </c>
    </row>
    <row r="219" spans="1:7" x14ac:dyDescent="0.25">
      <c r="A219" t="s">
        <v>4252</v>
      </c>
      <c r="B219" s="1" t="s">
        <v>3354</v>
      </c>
      <c r="C219" t="s">
        <v>1246</v>
      </c>
      <c r="D219" s="10" t="s">
        <v>3937</v>
      </c>
      <c r="E219" s="1" t="s">
        <v>3462</v>
      </c>
      <c r="F219" s="10" t="s">
        <v>3361</v>
      </c>
      <c r="G219" s="7">
        <v>626</v>
      </c>
    </row>
    <row r="220" spans="1:7" x14ac:dyDescent="0.25">
      <c r="A220" t="s">
        <v>1640</v>
      </c>
      <c r="B220" s="1" t="s">
        <v>3354</v>
      </c>
      <c r="C220" t="s">
        <v>1507</v>
      </c>
      <c r="D220" s="10" t="s">
        <v>3938</v>
      </c>
      <c r="E220" s="1" t="s">
        <v>3463</v>
      </c>
      <c r="F220" s="10" t="s">
        <v>3219</v>
      </c>
    </row>
    <row r="221" spans="1:7" x14ac:dyDescent="0.25">
      <c r="A221" t="s">
        <v>4250</v>
      </c>
      <c r="B221" s="1" t="s">
        <v>3354</v>
      </c>
      <c r="C221" t="s">
        <v>1246</v>
      </c>
      <c r="D221" s="10" t="s">
        <v>3939</v>
      </c>
      <c r="E221" s="1" t="s">
        <v>3464</v>
      </c>
      <c r="F221" s="10" t="s">
        <v>3400</v>
      </c>
      <c r="G221" s="7">
        <v>4793</v>
      </c>
    </row>
    <row r="222" spans="1:7" x14ac:dyDescent="0.25">
      <c r="A222" t="s">
        <v>4250</v>
      </c>
      <c r="B222" s="1" t="s">
        <v>3354</v>
      </c>
      <c r="C222" t="s">
        <v>1246</v>
      </c>
      <c r="D222" s="10" t="s">
        <v>3939</v>
      </c>
      <c r="E222" s="1" t="s">
        <v>3464</v>
      </c>
      <c r="F222" s="10" t="s">
        <v>3361</v>
      </c>
      <c r="G222" s="7">
        <v>3064</v>
      </c>
    </row>
    <row r="223" spans="1:7" x14ac:dyDescent="0.25">
      <c r="A223" t="s">
        <v>4250</v>
      </c>
      <c r="B223" s="1" t="s">
        <v>3354</v>
      </c>
      <c r="C223" t="s">
        <v>1246</v>
      </c>
      <c r="D223" s="10" t="s">
        <v>3939</v>
      </c>
      <c r="E223" s="1" t="s">
        <v>3464</v>
      </c>
      <c r="F223" s="10" t="s">
        <v>3361</v>
      </c>
      <c r="G223" s="7">
        <v>9109</v>
      </c>
    </row>
    <row r="224" spans="1:7" x14ac:dyDescent="0.25">
      <c r="A224" t="s">
        <v>4250</v>
      </c>
      <c r="B224" s="1" t="s">
        <v>3354</v>
      </c>
      <c r="C224" t="s">
        <v>1246</v>
      </c>
      <c r="D224" s="10" t="s">
        <v>3939</v>
      </c>
      <c r="E224" s="1" t="s">
        <v>3464</v>
      </c>
      <c r="F224" s="10" t="s">
        <v>3361</v>
      </c>
      <c r="G224" s="7">
        <v>10374</v>
      </c>
    </row>
    <row r="225" spans="1:7" x14ac:dyDescent="0.25">
      <c r="A225" t="s">
        <v>4250</v>
      </c>
      <c r="B225" s="1" t="s">
        <v>3354</v>
      </c>
      <c r="C225" t="s">
        <v>1246</v>
      </c>
      <c r="D225" s="10" t="s">
        <v>3939</v>
      </c>
      <c r="E225" s="1" t="s">
        <v>3464</v>
      </c>
      <c r="F225" s="10" t="s">
        <v>3361</v>
      </c>
      <c r="G225" s="7">
        <v>1466</v>
      </c>
    </row>
    <row r="226" spans="1:7" x14ac:dyDescent="0.25">
      <c r="A226" t="s">
        <v>4250</v>
      </c>
      <c r="B226" s="1" t="s">
        <v>3354</v>
      </c>
      <c r="C226" t="s">
        <v>1246</v>
      </c>
      <c r="D226" s="10" t="s">
        <v>3939</v>
      </c>
      <c r="E226" s="1" t="s">
        <v>3464</v>
      </c>
      <c r="F226" s="10" t="s">
        <v>3361</v>
      </c>
      <c r="G226" s="7">
        <v>3458</v>
      </c>
    </row>
    <row r="227" spans="1:7" x14ac:dyDescent="0.25">
      <c r="A227" t="s">
        <v>4250</v>
      </c>
      <c r="B227" s="1" t="s">
        <v>3354</v>
      </c>
      <c r="C227" t="s">
        <v>1246</v>
      </c>
      <c r="D227" s="10" t="s">
        <v>3939</v>
      </c>
      <c r="E227" s="1" t="s">
        <v>3464</v>
      </c>
      <c r="F227" s="10" t="s">
        <v>3361</v>
      </c>
      <c r="G227" s="7">
        <v>1729</v>
      </c>
    </row>
    <row r="228" spans="1:7" x14ac:dyDescent="0.25">
      <c r="A228" t="s">
        <v>4250</v>
      </c>
      <c r="B228" s="1" t="s">
        <v>3354</v>
      </c>
      <c r="C228" t="s">
        <v>1246</v>
      </c>
      <c r="D228" s="10" t="s">
        <v>3939</v>
      </c>
      <c r="E228" s="1" t="s">
        <v>3464</v>
      </c>
      <c r="F228" s="10" t="s">
        <v>3361</v>
      </c>
      <c r="G228" s="7">
        <v>4793</v>
      </c>
    </row>
    <row r="229" spans="1:7" x14ac:dyDescent="0.25">
      <c r="A229" t="s">
        <v>4250</v>
      </c>
      <c r="B229" s="1" t="s">
        <v>3354</v>
      </c>
      <c r="C229" t="s">
        <v>1246</v>
      </c>
      <c r="D229" s="10" t="s">
        <v>3939</v>
      </c>
      <c r="E229" s="1" t="s">
        <v>3464</v>
      </c>
      <c r="F229" s="10" t="s">
        <v>3361</v>
      </c>
      <c r="G229" s="7">
        <v>12103</v>
      </c>
    </row>
    <row r="230" spans="1:7" x14ac:dyDescent="0.25">
      <c r="A230" t="s">
        <v>4250</v>
      </c>
      <c r="B230" s="1" t="s">
        <v>3354</v>
      </c>
      <c r="C230" t="s">
        <v>1246</v>
      </c>
      <c r="D230" s="10" t="s">
        <v>3939</v>
      </c>
      <c r="E230" s="1" t="s">
        <v>3464</v>
      </c>
      <c r="F230" s="10" t="s">
        <v>3361</v>
      </c>
      <c r="G230" s="7">
        <v>647</v>
      </c>
    </row>
    <row r="231" spans="1:7" x14ac:dyDescent="0.25">
      <c r="A231" t="s">
        <v>4250</v>
      </c>
      <c r="B231" s="1" t="s">
        <v>3354</v>
      </c>
      <c r="C231" t="s">
        <v>1246</v>
      </c>
      <c r="D231" s="10" t="s">
        <v>3939</v>
      </c>
      <c r="E231" s="1" t="s">
        <v>3464</v>
      </c>
      <c r="F231" s="10" t="s">
        <v>3361</v>
      </c>
      <c r="G231" s="7">
        <v>3444</v>
      </c>
    </row>
    <row r="232" spans="1:7" x14ac:dyDescent="0.25">
      <c r="A232" t="s">
        <v>4250</v>
      </c>
      <c r="B232" s="1" t="s">
        <v>3354</v>
      </c>
      <c r="C232" t="s">
        <v>1246</v>
      </c>
      <c r="D232" s="10" t="s">
        <v>3939</v>
      </c>
      <c r="E232" s="1" t="s">
        <v>3464</v>
      </c>
      <c r="F232" s="10" t="s">
        <v>3361</v>
      </c>
      <c r="G232" s="7">
        <v>1150</v>
      </c>
    </row>
    <row r="233" spans="1:7" x14ac:dyDescent="0.25">
      <c r="A233" t="s">
        <v>4252</v>
      </c>
      <c r="B233" s="1" t="s">
        <v>3354</v>
      </c>
      <c r="C233" t="s">
        <v>1403</v>
      </c>
      <c r="D233" s="10" t="s">
        <v>3940</v>
      </c>
      <c r="E233" s="1" t="s">
        <v>3465</v>
      </c>
      <c r="F233" s="10" t="s">
        <v>3361</v>
      </c>
      <c r="G233" s="7"/>
    </row>
    <row r="234" spans="1:7" x14ac:dyDescent="0.25">
      <c r="A234" t="s">
        <v>4252</v>
      </c>
      <c r="B234" s="1" t="s">
        <v>3354</v>
      </c>
      <c r="C234" t="s">
        <v>1246</v>
      </c>
      <c r="D234" s="10" t="s">
        <v>3941</v>
      </c>
      <c r="E234" s="1" t="s">
        <v>3466</v>
      </c>
      <c r="F234" s="10" t="s">
        <v>3361</v>
      </c>
      <c r="G234" s="7">
        <v>70</v>
      </c>
    </row>
    <row r="235" spans="1:7" x14ac:dyDescent="0.25">
      <c r="A235" t="s">
        <v>4251</v>
      </c>
      <c r="B235" s="1" t="s">
        <v>3370</v>
      </c>
      <c r="C235" t="s">
        <v>698</v>
      </c>
      <c r="D235" s="10" t="s">
        <v>3942</v>
      </c>
      <c r="E235" s="1" t="s">
        <v>3467</v>
      </c>
      <c r="F235" s="10" t="s">
        <v>3154</v>
      </c>
      <c r="G235" s="7"/>
    </row>
    <row r="236" spans="1:7" x14ac:dyDescent="0.25">
      <c r="A236" t="s">
        <v>4251</v>
      </c>
      <c r="B236" s="1" t="s">
        <v>3358</v>
      </c>
      <c r="C236" t="s">
        <v>305</v>
      </c>
      <c r="D236" s="10" t="s">
        <v>3942</v>
      </c>
      <c r="E236" s="1" t="s">
        <v>3467</v>
      </c>
      <c r="F236" s="10" t="s">
        <v>2844</v>
      </c>
      <c r="G236" s="7"/>
    </row>
    <row r="237" spans="1:7" x14ac:dyDescent="0.25">
      <c r="A237" t="s">
        <v>4252</v>
      </c>
      <c r="B237" s="1" t="s">
        <v>3354</v>
      </c>
      <c r="C237" t="s">
        <v>1246</v>
      </c>
      <c r="D237" s="10" t="s">
        <v>3943</v>
      </c>
      <c r="E237" s="1" t="s">
        <v>3468</v>
      </c>
      <c r="F237" s="10" t="s">
        <v>3361</v>
      </c>
      <c r="G237" s="7">
        <v>765</v>
      </c>
    </row>
    <row r="238" spans="1:7" x14ac:dyDescent="0.25">
      <c r="A238" t="s">
        <v>4250</v>
      </c>
      <c r="B238" s="1" t="s">
        <v>3469</v>
      </c>
      <c r="C238" t="s">
        <v>877</v>
      </c>
      <c r="D238" s="10" t="s">
        <v>3944</v>
      </c>
      <c r="E238" s="1" t="s">
        <v>3470</v>
      </c>
      <c r="F238" s="10" t="s">
        <v>3471</v>
      </c>
      <c r="G238" s="7"/>
    </row>
    <row r="239" spans="1:7" x14ac:dyDescent="0.25">
      <c r="A239" t="s">
        <v>4252</v>
      </c>
      <c r="B239" s="1" t="s">
        <v>3354</v>
      </c>
      <c r="C239" t="s">
        <v>876</v>
      </c>
      <c r="D239" s="10" t="s">
        <v>3945</v>
      </c>
      <c r="E239" s="1" t="s">
        <v>3472</v>
      </c>
      <c r="F239" s="10" t="s">
        <v>3361</v>
      </c>
      <c r="G239" s="7"/>
    </row>
    <row r="240" spans="1:7" x14ac:dyDescent="0.25">
      <c r="A240" t="s">
        <v>4252</v>
      </c>
      <c r="B240" s="1" t="s">
        <v>3354</v>
      </c>
      <c r="C240" t="s">
        <v>1246</v>
      </c>
      <c r="D240" s="10" t="s">
        <v>3946</v>
      </c>
      <c r="E240" s="1" t="s">
        <v>3473</v>
      </c>
      <c r="F240" s="10" t="s">
        <v>3361</v>
      </c>
      <c r="G240" s="7">
        <v>70</v>
      </c>
    </row>
    <row r="241" spans="1:7" x14ac:dyDescent="0.25">
      <c r="A241" t="s">
        <v>4252</v>
      </c>
      <c r="B241" s="1" t="s">
        <v>3354</v>
      </c>
      <c r="C241" t="s">
        <v>24</v>
      </c>
      <c r="D241" s="10" t="s">
        <v>3947</v>
      </c>
      <c r="E241" s="1" t="s">
        <v>3474</v>
      </c>
      <c r="F241" s="10" t="s">
        <v>3400</v>
      </c>
      <c r="G241" s="7"/>
    </row>
    <row r="242" spans="1:7" x14ac:dyDescent="0.25">
      <c r="A242" t="s">
        <v>4252</v>
      </c>
      <c r="B242" s="1" t="s">
        <v>3354</v>
      </c>
      <c r="C242" t="s">
        <v>1246</v>
      </c>
      <c r="D242" s="10" t="s">
        <v>3948</v>
      </c>
      <c r="E242" s="1" t="s">
        <v>3475</v>
      </c>
      <c r="F242" s="10" t="s">
        <v>3361</v>
      </c>
      <c r="G242" s="7">
        <v>139</v>
      </c>
    </row>
    <row r="243" spans="1:7" x14ac:dyDescent="0.25">
      <c r="A243" t="s">
        <v>4252</v>
      </c>
      <c r="B243" s="1" t="s">
        <v>3354</v>
      </c>
      <c r="C243" t="s">
        <v>1246</v>
      </c>
      <c r="D243" s="10" t="s">
        <v>3948</v>
      </c>
      <c r="E243" s="1" t="s">
        <v>3475</v>
      </c>
      <c r="F243" s="10" t="s">
        <v>3361</v>
      </c>
      <c r="G243" s="7">
        <v>139</v>
      </c>
    </row>
    <row r="244" spans="1:7" x14ac:dyDescent="0.25">
      <c r="A244" t="s">
        <v>4252</v>
      </c>
      <c r="B244" s="1" t="s">
        <v>3354</v>
      </c>
      <c r="C244" t="s">
        <v>1246</v>
      </c>
      <c r="D244" s="10" t="s">
        <v>3948</v>
      </c>
      <c r="E244" s="1" t="s">
        <v>3475</v>
      </c>
      <c r="F244" s="10" t="s">
        <v>3361</v>
      </c>
      <c r="G244" s="7">
        <v>70</v>
      </c>
    </row>
    <row r="245" spans="1:7" x14ac:dyDescent="0.25">
      <c r="A245" t="s">
        <v>4252</v>
      </c>
      <c r="B245" s="1" t="s">
        <v>3354</v>
      </c>
      <c r="C245" t="s">
        <v>1246</v>
      </c>
      <c r="D245" s="10" t="s">
        <v>3948</v>
      </c>
      <c r="E245" s="1" t="s">
        <v>3475</v>
      </c>
      <c r="F245" s="10" t="s">
        <v>3361</v>
      </c>
      <c r="G245" s="7">
        <v>70</v>
      </c>
    </row>
    <row r="246" spans="1:7" x14ac:dyDescent="0.25">
      <c r="A246" t="s">
        <v>4252</v>
      </c>
      <c r="B246" s="1" t="s">
        <v>3354</v>
      </c>
      <c r="C246" t="s">
        <v>1246</v>
      </c>
      <c r="D246" s="10" t="s">
        <v>3948</v>
      </c>
      <c r="E246" s="1" t="s">
        <v>3475</v>
      </c>
      <c r="F246" s="10" t="s">
        <v>3361</v>
      </c>
      <c r="G246" s="7">
        <v>139</v>
      </c>
    </row>
    <row r="247" spans="1:7" x14ac:dyDescent="0.25">
      <c r="A247" t="s">
        <v>4250</v>
      </c>
      <c r="B247" s="1" t="s">
        <v>3354</v>
      </c>
      <c r="C247" t="s">
        <v>1427</v>
      </c>
      <c r="D247" s="10" t="s">
        <v>3949</v>
      </c>
      <c r="E247" s="1" t="s">
        <v>3476</v>
      </c>
      <c r="F247" s="10" t="s">
        <v>3477</v>
      </c>
      <c r="G247" s="7"/>
    </row>
    <row r="248" spans="1:7" x14ac:dyDescent="0.25">
      <c r="A248" t="s">
        <v>4252</v>
      </c>
      <c r="B248" s="1" t="s">
        <v>3354</v>
      </c>
      <c r="C248" t="s">
        <v>1403</v>
      </c>
      <c r="D248" s="10" t="s">
        <v>3950</v>
      </c>
      <c r="E248" s="1" t="s">
        <v>3478</v>
      </c>
      <c r="F248" s="10" t="s">
        <v>3361</v>
      </c>
      <c r="G248" s="7"/>
    </row>
    <row r="249" spans="1:7" x14ac:dyDescent="0.25">
      <c r="A249" t="s">
        <v>4252</v>
      </c>
      <c r="B249" s="1" t="s">
        <v>3354</v>
      </c>
      <c r="C249" t="s">
        <v>242</v>
      </c>
      <c r="D249" s="10" t="s">
        <v>3951</v>
      </c>
      <c r="E249" s="1" t="s">
        <v>3479</v>
      </c>
      <c r="F249" s="10" t="s">
        <v>3361</v>
      </c>
      <c r="G249" s="7"/>
    </row>
    <row r="250" spans="1:7" x14ac:dyDescent="0.25">
      <c r="A250" t="s">
        <v>4251</v>
      </c>
      <c r="B250" s="1" t="s">
        <v>3358</v>
      </c>
      <c r="C250" t="s">
        <v>725</v>
      </c>
      <c r="D250" s="10" t="s">
        <v>3952</v>
      </c>
      <c r="E250" s="1" t="s">
        <v>3480</v>
      </c>
      <c r="F250" s="10" t="s">
        <v>2092</v>
      </c>
      <c r="G250" s="7"/>
    </row>
    <row r="251" spans="1:7" x14ac:dyDescent="0.25">
      <c r="A251" t="s">
        <v>4251</v>
      </c>
      <c r="B251" s="1" t="s">
        <v>3358</v>
      </c>
      <c r="C251" t="s">
        <v>725</v>
      </c>
      <c r="D251" s="10" t="s">
        <v>3953</v>
      </c>
      <c r="E251" s="1" t="s">
        <v>3481</v>
      </c>
      <c r="F251" s="10" t="s">
        <v>2092</v>
      </c>
      <c r="G251" s="7"/>
    </row>
    <row r="252" spans="1:7" x14ac:dyDescent="0.25">
      <c r="A252" t="s">
        <v>4250</v>
      </c>
      <c r="B252" s="1" t="s">
        <v>3354</v>
      </c>
      <c r="C252" t="s">
        <v>242</v>
      </c>
      <c r="D252" s="10" t="s">
        <v>3953</v>
      </c>
      <c r="E252" s="1" t="s">
        <v>3482</v>
      </c>
      <c r="F252" s="10" t="s">
        <v>3361</v>
      </c>
      <c r="G252" s="7"/>
    </row>
    <row r="253" spans="1:7" x14ac:dyDescent="0.25">
      <c r="A253" t="s">
        <v>4250</v>
      </c>
      <c r="B253" s="1" t="s">
        <v>3354</v>
      </c>
      <c r="C253" t="s">
        <v>1024</v>
      </c>
      <c r="D253" s="10" t="s">
        <v>3954</v>
      </c>
      <c r="E253" s="1" t="s">
        <v>3483</v>
      </c>
      <c r="F253" s="10" t="s">
        <v>3484</v>
      </c>
      <c r="G253" s="7"/>
    </row>
    <row r="254" spans="1:7" x14ac:dyDescent="0.25">
      <c r="A254" t="s">
        <v>1640</v>
      </c>
      <c r="B254" s="1" t="s">
        <v>3354</v>
      </c>
      <c r="C254" t="s">
        <v>1055</v>
      </c>
      <c r="D254" s="10" t="s">
        <v>3955</v>
      </c>
      <c r="E254" s="1" t="s">
        <v>3485</v>
      </c>
      <c r="F254" s="10" t="s">
        <v>3219</v>
      </c>
      <c r="G254" s="7"/>
    </row>
    <row r="255" spans="1:7" x14ac:dyDescent="0.25">
      <c r="A255" t="s">
        <v>4250</v>
      </c>
      <c r="B255" s="1" t="s">
        <v>3469</v>
      </c>
      <c r="C255" t="s">
        <v>877</v>
      </c>
      <c r="D255" s="10" t="s">
        <v>3956</v>
      </c>
      <c r="E255" s="1" t="s">
        <v>3486</v>
      </c>
      <c r="F255" s="10" t="s">
        <v>3471</v>
      </c>
      <c r="G255" s="7"/>
    </row>
    <row r="256" spans="1:7" x14ac:dyDescent="0.25">
      <c r="A256" t="s">
        <v>4252</v>
      </c>
      <c r="B256" s="1" t="s">
        <v>3354</v>
      </c>
      <c r="C256" t="s">
        <v>1097</v>
      </c>
      <c r="D256" s="10" t="s">
        <v>3957</v>
      </c>
      <c r="E256" s="1" t="s">
        <v>3487</v>
      </c>
      <c r="F256" s="10" t="s">
        <v>3484</v>
      </c>
      <c r="G256" s="7"/>
    </row>
    <row r="257" spans="1:7" x14ac:dyDescent="0.25">
      <c r="A257" t="s">
        <v>4250</v>
      </c>
      <c r="B257" s="1" t="s">
        <v>3354</v>
      </c>
      <c r="C257" t="s">
        <v>1483</v>
      </c>
      <c r="D257" s="10" t="s">
        <v>3958</v>
      </c>
      <c r="E257" s="1" t="s">
        <v>3488</v>
      </c>
      <c r="F257" s="10" t="s">
        <v>3222</v>
      </c>
      <c r="G257" s="7"/>
    </row>
    <row r="258" spans="1:7" x14ac:dyDescent="0.25">
      <c r="A258" t="s">
        <v>4250</v>
      </c>
      <c r="B258" s="1" t="s">
        <v>3354</v>
      </c>
      <c r="C258" t="s">
        <v>254</v>
      </c>
      <c r="D258" s="10" t="s">
        <v>3959</v>
      </c>
      <c r="E258" s="1" t="s">
        <v>3489</v>
      </c>
      <c r="F258" s="10" t="s">
        <v>3361</v>
      </c>
      <c r="G258" s="7"/>
    </row>
    <row r="259" spans="1:7" x14ac:dyDescent="0.25">
      <c r="A259" t="s">
        <v>4250</v>
      </c>
      <c r="B259" s="1" t="s">
        <v>3354</v>
      </c>
      <c r="C259" t="s">
        <v>1246</v>
      </c>
      <c r="D259" s="10" t="s">
        <v>3959</v>
      </c>
      <c r="E259" s="1" t="s">
        <v>3490</v>
      </c>
      <c r="F259" s="10" t="s">
        <v>3361</v>
      </c>
      <c r="G259" s="7">
        <v>21840</v>
      </c>
    </row>
    <row r="260" spans="1:7" x14ac:dyDescent="0.25">
      <c r="A260" t="s">
        <v>4250</v>
      </c>
      <c r="B260" s="1" t="s">
        <v>3354</v>
      </c>
      <c r="C260" t="s">
        <v>1246</v>
      </c>
      <c r="D260" s="10" t="s">
        <v>3959</v>
      </c>
      <c r="E260" s="1" t="s">
        <v>3490</v>
      </c>
      <c r="F260" s="10" t="s">
        <v>3361</v>
      </c>
      <c r="G260" s="7">
        <v>21840</v>
      </c>
    </row>
    <row r="261" spans="1:7" x14ac:dyDescent="0.25">
      <c r="A261" t="s">
        <v>4251</v>
      </c>
      <c r="B261" s="1" t="s">
        <v>3370</v>
      </c>
      <c r="C261" t="s">
        <v>1095</v>
      </c>
      <c r="D261" s="10" t="s">
        <v>3960</v>
      </c>
      <c r="E261" s="1" t="s">
        <v>3472</v>
      </c>
      <c r="F261" s="10" t="s">
        <v>3491</v>
      </c>
      <c r="G261" s="7"/>
    </row>
    <row r="262" spans="1:7" x14ac:dyDescent="0.25">
      <c r="A262" t="s">
        <v>4252</v>
      </c>
      <c r="B262" s="1" t="s">
        <v>3354</v>
      </c>
      <c r="C262" t="s">
        <v>1246</v>
      </c>
      <c r="D262" s="10" t="s">
        <v>3961</v>
      </c>
      <c r="E262" s="1" t="s">
        <v>3492</v>
      </c>
      <c r="F262" s="10" t="s">
        <v>3361</v>
      </c>
      <c r="G262" s="7">
        <v>70</v>
      </c>
    </row>
    <row r="263" spans="1:7" x14ac:dyDescent="0.25">
      <c r="A263" t="s">
        <v>4252</v>
      </c>
      <c r="B263" s="1" t="s">
        <v>3354</v>
      </c>
      <c r="C263" t="s">
        <v>1507</v>
      </c>
      <c r="D263" s="10" t="s">
        <v>3962</v>
      </c>
      <c r="E263" s="1" t="s">
        <v>3483</v>
      </c>
      <c r="F263" s="10" t="s">
        <v>3219</v>
      </c>
      <c r="G263" s="7"/>
    </row>
    <row r="264" spans="1:7" x14ac:dyDescent="0.25">
      <c r="A264" t="s">
        <v>4252</v>
      </c>
      <c r="B264" s="1" t="s">
        <v>3354</v>
      </c>
      <c r="C264" t="s">
        <v>1507</v>
      </c>
      <c r="D264" s="10" t="s">
        <v>3962</v>
      </c>
      <c r="E264" s="1" t="s">
        <v>3483</v>
      </c>
      <c r="F264" s="10" t="s">
        <v>3219</v>
      </c>
      <c r="G264" s="7"/>
    </row>
    <row r="265" spans="1:7" x14ac:dyDescent="0.25">
      <c r="A265" t="s">
        <v>4252</v>
      </c>
      <c r="B265" s="1" t="s">
        <v>3354</v>
      </c>
      <c r="C265" t="s">
        <v>1507</v>
      </c>
      <c r="D265" s="10" t="s">
        <v>3962</v>
      </c>
      <c r="E265" s="1" t="s">
        <v>3483</v>
      </c>
      <c r="F265" s="10" t="s">
        <v>3219</v>
      </c>
      <c r="G265" s="7"/>
    </row>
    <row r="266" spans="1:7" x14ac:dyDescent="0.25">
      <c r="A266" t="s">
        <v>4250</v>
      </c>
      <c r="B266" s="1" t="s">
        <v>3354</v>
      </c>
      <c r="C266" t="s">
        <v>1044</v>
      </c>
      <c r="D266" s="10" t="s">
        <v>3963</v>
      </c>
      <c r="E266" s="1" t="s">
        <v>3493</v>
      </c>
      <c r="F266" s="10" t="s">
        <v>3471</v>
      </c>
      <c r="G266" s="7"/>
    </row>
    <row r="267" spans="1:7" x14ac:dyDescent="0.25">
      <c r="A267" t="s">
        <v>4250</v>
      </c>
      <c r="B267" s="1" t="s">
        <v>3354</v>
      </c>
      <c r="C267" t="s">
        <v>1002</v>
      </c>
      <c r="D267" s="10" t="s">
        <v>3964</v>
      </c>
      <c r="E267" s="1" t="s">
        <v>3494</v>
      </c>
      <c r="F267" s="10" t="s">
        <v>3495</v>
      </c>
      <c r="G267" s="7"/>
    </row>
    <row r="268" spans="1:7" x14ac:dyDescent="0.25">
      <c r="A268" t="s">
        <v>4252</v>
      </c>
      <c r="B268" s="1" t="s">
        <v>3354</v>
      </c>
      <c r="C268" t="s">
        <v>1241</v>
      </c>
      <c r="D268" s="10" t="s">
        <v>3965</v>
      </c>
      <c r="E268" s="1" t="s">
        <v>3496</v>
      </c>
      <c r="F268" s="10" t="s">
        <v>3101</v>
      </c>
      <c r="G268" s="7"/>
    </row>
    <row r="269" spans="1:7" x14ac:dyDescent="0.25">
      <c r="A269" t="s">
        <v>4252</v>
      </c>
      <c r="B269" s="1" t="s">
        <v>3354</v>
      </c>
      <c r="C269" t="s">
        <v>1246</v>
      </c>
      <c r="D269" s="10" t="s">
        <v>3966</v>
      </c>
      <c r="E269" s="1" t="s">
        <v>3497</v>
      </c>
      <c r="F269" s="10" t="s">
        <v>3361</v>
      </c>
      <c r="G269" s="7">
        <v>72</v>
      </c>
    </row>
    <row r="270" spans="1:7" x14ac:dyDescent="0.25">
      <c r="A270" t="s">
        <v>4252</v>
      </c>
      <c r="B270" s="1" t="s">
        <v>3354</v>
      </c>
      <c r="C270" t="s">
        <v>1246</v>
      </c>
      <c r="D270" s="10" t="s">
        <v>3966</v>
      </c>
      <c r="E270" s="1" t="s">
        <v>3497</v>
      </c>
      <c r="F270" s="10" t="s">
        <v>3361</v>
      </c>
      <c r="G270" s="7">
        <v>144</v>
      </c>
    </row>
    <row r="271" spans="1:7" x14ac:dyDescent="0.25">
      <c r="A271" t="s">
        <v>4252</v>
      </c>
      <c r="B271" s="1" t="s">
        <v>3354</v>
      </c>
      <c r="C271" t="s">
        <v>1246</v>
      </c>
      <c r="D271" s="10" t="s">
        <v>3966</v>
      </c>
      <c r="E271" s="1" t="s">
        <v>3497</v>
      </c>
      <c r="F271" s="10" t="s">
        <v>3361</v>
      </c>
      <c r="G271" s="7">
        <v>144</v>
      </c>
    </row>
    <row r="272" spans="1:7" x14ac:dyDescent="0.25">
      <c r="A272" t="s">
        <v>4252</v>
      </c>
      <c r="B272" s="1" t="s">
        <v>3354</v>
      </c>
      <c r="C272" t="s">
        <v>1246</v>
      </c>
      <c r="D272" s="10" t="s">
        <v>3966</v>
      </c>
      <c r="E272" s="1" t="s">
        <v>3497</v>
      </c>
      <c r="F272" s="10" t="s">
        <v>3361</v>
      </c>
      <c r="G272" s="7">
        <v>216</v>
      </c>
    </row>
    <row r="273" spans="1:7" x14ac:dyDescent="0.25">
      <c r="A273" t="s">
        <v>4252</v>
      </c>
      <c r="B273" s="1" t="s">
        <v>3354</v>
      </c>
      <c r="C273" t="s">
        <v>254</v>
      </c>
      <c r="D273" s="10" t="s">
        <v>3967</v>
      </c>
      <c r="E273" s="1" t="s">
        <v>3498</v>
      </c>
      <c r="F273" s="10" t="s">
        <v>3361</v>
      </c>
      <c r="G273" s="7"/>
    </row>
    <row r="274" spans="1:7" x14ac:dyDescent="0.25">
      <c r="A274" t="s">
        <v>4251</v>
      </c>
      <c r="B274" s="1" t="s">
        <v>3358</v>
      </c>
      <c r="C274" t="s">
        <v>915</v>
      </c>
      <c r="D274" s="10" t="s">
        <v>3968</v>
      </c>
      <c r="E274" s="1" t="s">
        <v>3499</v>
      </c>
      <c r="F274" s="10" t="s">
        <v>3361</v>
      </c>
      <c r="G274" s="7"/>
    </row>
    <row r="275" spans="1:7" x14ac:dyDescent="0.25">
      <c r="A275" t="s">
        <v>1640</v>
      </c>
      <c r="B275" s="1" t="s">
        <v>3354</v>
      </c>
      <c r="C275" t="s">
        <v>100</v>
      </c>
      <c r="D275" s="10" t="s">
        <v>3968</v>
      </c>
      <c r="E275" s="1" t="s">
        <v>3500</v>
      </c>
      <c r="F275" s="10" t="s">
        <v>3361</v>
      </c>
      <c r="G275" s="7"/>
    </row>
    <row r="276" spans="1:7" x14ac:dyDescent="0.25">
      <c r="A276" t="s">
        <v>4250</v>
      </c>
      <c r="B276" s="1" t="s">
        <v>3354</v>
      </c>
      <c r="C276" t="s">
        <v>877</v>
      </c>
      <c r="D276" s="10" t="s">
        <v>3969</v>
      </c>
      <c r="E276" s="1" t="s">
        <v>3501</v>
      </c>
      <c r="F276" s="10" t="s">
        <v>3471</v>
      </c>
      <c r="G276" s="7"/>
    </row>
    <row r="277" spans="1:7" x14ac:dyDescent="0.25">
      <c r="A277" t="s">
        <v>4252</v>
      </c>
      <c r="B277" s="1" t="s">
        <v>3354</v>
      </c>
      <c r="C277" t="s">
        <v>254</v>
      </c>
      <c r="D277" s="10" t="s">
        <v>3970</v>
      </c>
      <c r="E277" s="1" t="s">
        <v>3502</v>
      </c>
      <c r="F277" s="10" t="s">
        <v>3361</v>
      </c>
      <c r="G277" s="7"/>
    </row>
    <row r="278" spans="1:7" x14ac:dyDescent="0.25">
      <c r="A278" t="s">
        <v>4251</v>
      </c>
      <c r="B278" s="1" t="s">
        <v>3354</v>
      </c>
      <c r="C278" t="s">
        <v>915</v>
      </c>
      <c r="D278" s="10" t="s">
        <v>3971</v>
      </c>
      <c r="E278" s="1" t="s">
        <v>3503</v>
      </c>
      <c r="F278" s="10" t="s">
        <v>3504</v>
      </c>
      <c r="G278" s="7"/>
    </row>
    <row r="279" spans="1:7" x14ac:dyDescent="0.25">
      <c r="A279" t="s">
        <v>4251</v>
      </c>
      <c r="B279" s="1" t="s">
        <v>3354</v>
      </c>
      <c r="C279" t="s">
        <v>915</v>
      </c>
      <c r="D279" s="10" t="s">
        <v>3971</v>
      </c>
      <c r="E279" s="1" t="s">
        <v>3503</v>
      </c>
      <c r="F279" s="10" t="s">
        <v>3504</v>
      </c>
      <c r="G279" s="7"/>
    </row>
    <row r="280" spans="1:7" x14ac:dyDescent="0.25">
      <c r="A280" t="s">
        <v>4252</v>
      </c>
      <c r="B280" s="1" t="s">
        <v>3354</v>
      </c>
      <c r="C280" t="s">
        <v>675</v>
      </c>
      <c r="D280" s="10" t="s">
        <v>3972</v>
      </c>
      <c r="E280" s="1" t="s">
        <v>3505</v>
      </c>
      <c r="F280" s="10" t="s">
        <v>3506</v>
      </c>
      <c r="G280" s="7"/>
    </row>
    <row r="281" spans="1:7" x14ac:dyDescent="0.25">
      <c r="A281" t="s">
        <v>1640</v>
      </c>
      <c r="B281" s="1" t="s">
        <v>3354</v>
      </c>
      <c r="C281" t="s">
        <v>1246</v>
      </c>
      <c r="D281" s="10" t="s">
        <v>3973</v>
      </c>
      <c r="E281" s="1" t="s">
        <v>3360</v>
      </c>
      <c r="F281" s="10" t="s">
        <v>3507</v>
      </c>
      <c r="G281" s="7"/>
    </row>
    <row r="282" spans="1:7" x14ac:dyDescent="0.25">
      <c r="A282" t="s">
        <v>4252</v>
      </c>
      <c r="B282" s="1" t="s">
        <v>3354</v>
      </c>
      <c r="C282" t="s">
        <v>1512</v>
      </c>
      <c r="D282" s="10" t="s">
        <v>3974</v>
      </c>
      <c r="E282" s="1" t="s">
        <v>3483</v>
      </c>
      <c r="F282" s="10" t="s">
        <v>3217</v>
      </c>
      <c r="G282" s="7"/>
    </row>
    <row r="283" spans="1:7" x14ac:dyDescent="0.25">
      <c r="A283" t="s">
        <v>4250</v>
      </c>
      <c r="B283" s="1" t="s">
        <v>3354</v>
      </c>
      <c r="C283" t="s">
        <v>1483</v>
      </c>
      <c r="D283" s="10" t="s">
        <v>3974</v>
      </c>
      <c r="E283" s="1" t="s">
        <v>3508</v>
      </c>
      <c r="F283" s="10" t="s">
        <v>3222</v>
      </c>
      <c r="G283" s="7"/>
    </row>
    <row r="284" spans="1:7" x14ac:dyDescent="0.25">
      <c r="A284" t="s">
        <v>4252</v>
      </c>
      <c r="B284" s="1" t="s">
        <v>3354</v>
      </c>
      <c r="C284" t="s">
        <v>254</v>
      </c>
      <c r="D284" s="10" t="s">
        <v>3975</v>
      </c>
      <c r="E284" s="1" t="s">
        <v>3509</v>
      </c>
      <c r="F284" s="10" t="s">
        <v>3361</v>
      </c>
      <c r="G284" s="7"/>
    </row>
    <row r="285" spans="1:7" x14ac:dyDescent="0.25">
      <c r="A285" t="s">
        <v>4252</v>
      </c>
      <c r="B285" s="1" t="s">
        <v>3354</v>
      </c>
      <c r="C285" t="s">
        <v>254</v>
      </c>
      <c r="D285" s="10" t="s">
        <v>3826</v>
      </c>
      <c r="E285" s="1" t="s">
        <v>3510</v>
      </c>
      <c r="F285" s="10" t="s">
        <v>3361</v>
      </c>
      <c r="G285" s="7"/>
    </row>
    <row r="286" spans="1:7" x14ac:dyDescent="0.25">
      <c r="A286" t="s">
        <v>4252</v>
      </c>
      <c r="B286" s="1" t="s">
        <v>3354</v>
      </c>
      <c r="C286" t="s">
        <v>1241</v>
      </c>
      <c r="D286" s="10" t="s">
        <v>3976</v>
      </c>
      <c r="E286" s="1" t="s">
        <v>3511</v>
      </c>
      <c r="F286" s="10" t="s">
        <v>2848</v>
      </c>
      <c r="G286" s="7"/>
    </row>
    <row r="287" spans="1:7" x14ac:dyDescent="0.25">
      <c r="A287" t="s">
        <v>4250</v>
      </c>
      <c r="B287" s="1" t="s">
        <v>3354</v>
      </c>
      <c r="C287" t="s">
        <v>1427</v>
      </c>
      <c r="D287" s="10" t="s">
        <v>3976</v>
      </c>
      <c r="E287" s="1" t="s">
        <v>3511</v>
      </c>
      <c r="F287" s="10" t="s">
        <v>3048</v>
      </c>
      <c r="G287" s="7"/>
    </row>
    <row r="288" spans="1:7" x14ac:dyDescent="0.25">
      <c r="A288" t="s">
        <v>1640</v>
      </c>
      <c r="B288" s="1" t="s">
        <v>3354</v>
      </c>
      <c r="C288" t="s">
        <v>1095</v>
      </c>
      <c r="D288" s="10" t="s">
        <v>3977</v>
      </c>
      <c r="E288" s="1" t="s">
        <v>3512</v>
      </c>
      <c r="F288" s="10" t="s">
        <v>3513</v>
      </c>
      <c r="G288" s="7"/>
    </row>
    <row r="289" spans="1:7" x14ac:dyDescent="0.25">
      <c r="A289" t="s">
        <v>4252</v>
      </c>
      <c r="B289" s="1" t="s">
        <v>3354</v>
      </c>
      <c r="C289" t="s">
        <v>1044</v>
      </c>
      <c r="D289" s="10" t="s">
        <v>3978</v>
      </c>
      <c r="E289" s="1" t="s">
        <v>3514</v>
      </c>
      <c r="F289" s="10" t="s">
        <v>3471</v>
      </c>
      <c r="G289" s="7"/>
    </row>
    <row r="290" spans="1:7" x14ac:dyDescent="0.25">
      <c r="A290" t="s">
        <v>4251</v>
      </c>
      <c r="B290" s="1" t="s">
        <v>3370</v>
      </c>
      <c r="C290" t="s">
        <v>121</v>
      </c>
      <c r="D290" s="10" t="s">
        <v>3979</v>
      </c>
      <c r="E290" s="1" t="s">
        <v>3515</v>
      </c>
      <c r="F290" s="10" t="s">
        <v>3516</v>
      </c>
      <c r="G290" s="7"/>
    </row>
    <row r="291" spans="1:7" x14ac:dyDescent="0.25">
      <c r="A291" t="s">
        <v>4252</v>
      </c>
      <c r="B291" s="1" t="s">
        <v>3354</v>
      </c>
      <c r="C291" t="s">
        <v>1243</v>
      </c>
      <c r="D291" s="10" t="s">
        <v>3980</v>
      </c>
      <c r="E291" s="1" t="s">
        <v>3517</v>
      </c>
      <c r="F291" s="10" t="s">
        <v>3361</v>
      </c>
      <c r="G291" s="7"/>
    </row>
    <row r="292" spans="1:7" x14ac:dyDescent="0.25">
      <c r="A292" t="s">
        <v>1640</v>
      </c>
      <c r="B292" s="1" t="s">
        <v>3354</v>
      </c>
      <c r="C292" t="s">
        <v>1055</v>
      </c>
      <c r="D292" s="10" t="s">
        <v>3981</v>
      </c>
      <c r="E292" s="1" t="s">
        <v>3518</v>
      </c>
      <c r="F292" s="10" t="s">
        <v>3219</v>
      </c>
      <c r="G292" s="7"/>
    </row>
    <row r="293" spans="1:7" x14ac:dyDescent="0.25">
      <c r="A293" t="s">
        <v>4252</v>
      </c>
      <c r="B293" s="1" t="s">
        <v>3354</v>
      </c>
      <c r="C293" t="s">
        <v>1403</v>
      </c>
      <c r="D293" s="10" t="s">
        <v>3982</v>
      </c>
      <c r="E293" s="1" t="s">
        <v>3519</v>
      </c>
      <c r="F293" s="10" t="s">
        <v>3520</v>
      </c>
      <c r="G293" s="7"/>
    </row>
    <row r="294" spans="1:7" x14ac:dyDescent="0.25">
      <c r="A294" t="s">
        <v>4250</v>
      </c>
      <c r="B294" s="1" t="s">
        <v>3354</v>
      </c>
      <c r="C294" t="s">
        <v>1483</v>
      </c>
      <c r="D294" s="10" t="s">
        <v>3983</v>
      </c>
      <c r="E294" s="1" t="s">
        <v>3521</v>
      </c>
      <c r="F294" s="10" t="s">
        <v>3522</v>
      </c>
      <c r="G294" s="7"/>
    </row>
    <row r="295" spans="1:7" x14ac:dyDescent="0.25">
      <c r="A295" t="s">
        <v>1640</v>
      </c>
      <c r="B295" s="1" t="s">
        <v>3354</v>
      </c>
      <c r="C295" t="s">
        <v>1055</v>
      </c>
      <c r="D295" s="10" t="s">
        <v>3983</v>
      </c>
      <c r="E295" s="1" t="s">
        <v>3519</v>
      </c>
      <c r="F295" s="10" t="s">
        <v>3219</v>
      </c>
      <c r="G295" s="7"/>
    </row>
    <row r="296" spans="1:7" x14ac:dyDescent="0.25">
      <c r="A296" t="s">
        <v>1640</v>
      </c>
      <c r="B296" s="1" t="s">
        <v>3354</v>
      </c>
      <c r="C296" t="s">
        <v>24</v>
      </c>
      <c r="D296" s="10" t="s">
        <v>3983</v>
      </c>
      <c r="E296" s="1" t="s">
        <v>3519</v>
      </c>
      <c r="F296" s="10" t="s">
        <v>3256</v>
      </c>
      <c r="G296" s="7"/>
    </row>
    <row r="297" spans="1:7" x14ac:dyDescent="0.25">
      <c r="A297" t="s">
        <v>4252</v>
      </c>
      <c r="B297" s="1" t="s">
        <v>3354</v>
      </c>
      <c r="C297" t="s">
        <v>1246</v>
      </c>
      <c r="D297" s="10" t="s">
        <v>3984</v>
      </c>
      <c r="E297" s="1" t="s">
        <v>3523</v>
      </c>
      <c r="F297" s="10" t="s">
        <v>3524</v>
      </c>
      <c r="G297" s="7">
        <v>72</v>
      </c>
    </row>
    <row r="298" spans="1:7" x14ac:dyDescent="0.25">
      <c r="A298" t="s">
        <v>4252</v>
      </c>
      <c r="B298" s="1" t="s">
        <v>3354</v>
      </c>
      <c r="C298" t="s">
        <v>1246</v>
      </c>
      <c r="D298" s="10" t="s">
        <v>3984</v>
      </c>
      <c r="E298" s="1" t="s">
        <v>3523</v>
      </c>
      <c r="F298" s="10" t="s">
        <v>3524</v>
      </c>
      <c r="G298" s="7">
        <v>72</v>
      </c>
    </row>
    <row r="299" spans="1:7" x14ac:dyDescent="0.25">
      <c r="A299" t="s">
        <v>4252</v>
      </c>
      <c r="B299" s="1" t="s">
        <v>3354</v>
      </c>
      <c r="C299" t="s">
        <v>1246</v>
      </c>
      <c r="D299" s="10" t="s">
        <v>3984</v>
      </c>
      <c r="E299" s="1" t="s">
        <v>3523</v>
      </c>
      <c r="F299" s="10" t="s">
        <v>3524</v>
      </c>
      <c r="G299" s="7">
        <v>72</v>
      </c>
    </row>
    <row r="300" spans="1:7" x14ac:dyDescent="0.25">
      <c r="A300" t="s">
        <v>4252</v>
      </c>
      <c r="B300" s="1" t="s">
        <v>3354</v>
      </c>
      <c r="C300" t="s">
        <v>1246</v>
      </c>
      <c r="D300" s="10" t="s">
        <v>3984</v>
      </c>
      <c r="E300" s="1" t="s">
        <v>3523</v>
      </c>
      <c r="F300" s="10" t="s">
        <v>3525</v>
      </c>
      <c r="G300" s="7">
        <v>360</v>
      </c>
    </row>
    <row r="301" spans="1:7" x14ac:dyDescent="0.25">
      <c r="A301" t="s">
        <v>4252</v>
      </c>
      <c r="B301" s="1" t="s">
        <v>3354</v>
      </c>
      <c r="C301" t="s">
        <v>1246</v>
      </c>
      <c r="D301" s="10" t="s">
        <v>3984</v>
      </c>
      <c r="E301" s="1" t="s">
        <v>3523</v>
      </c>
      <c r="F301" s="10" t="s">
        <v>3524</v>
      </c>
      <c r="G301" s="7">
        <v>72</v>
      </c>
    </row>
    <row r="302" spans="1:7" x14ac:dyDescent="0.25">
      <c r="A302" t="s">
        <v>4252</v>
      </c>
      <c r="B302" s="1" t="s">
        <v>3354</v>
      </c>
      <c r="C302" t="s">
        <v>1246</v>
      </c>
      <c r="D302" s="10" t="s">
        <v>3984</v>
      </c>
      <c r="E302" s="1" t="s">
        <v>3523</v>
      </c>
      <c r="F302" s="10" t="s">
        <v>3524</v>
      </c>
      <c r="G302" s="7">
        <v>360</v>
      </c>
    </row>
    <row r="303" spans="1:7" x14ac:dyDescent="0.25">
      <c r="A303" t="s">
        <v>4252</v>
      </c>
      <c r="B303" s="1" t="s">
        <v>3354</v>
      </c>
      <c r="C303" t="s">
        <v>1246</v>
      </c>
      <c r="D303" s="10" t="s">
        <v>3984</v>
      </c>
      <c r="E303" s="1" t="s">
        <v>3523</v>
      </c>
      <c r="F303" s="10" t="s">
        <v>3524</v>
      </c>
      <c r="G303" s="7">
        <v>72</v>
      </c>
    </row>
    <row r="304" spans="1:7" x14ac:dyDescent="0.25">
      <c r="A304" t="s">
        <v>4252</v>
      </c>
      <c r="B304" s="1" t="s">
        <v>3354</v>
      </c>
      <c r="C304" t="s">
        <v>1246</v>
      </c>
      <c r="D304" s="10" t="s">
        <v>3984</v>
      </c>
      <c r="E304" s="1" t="s">
        <v>3523</v>
      </c>
      <c r="F304" s="10" t="s">
        <v>3524</v>
      </c>
      <c r="G304" s="7">
        <v>360</v>
      </c>
    </row>
    <row r="305" spans="1:7" x14ac:dyDescent="0.25">
      <c r="A305" t="s">
        <v>4252</v>
      </c>
      <c r="B305" s="1" t="s">
        <v>3354</v>
      </c>
      <c r="C305" t="s">
        <v>1246</v>
      </c>
      <c r="D305" s="10" t="s">
        <v>3984</v>
      </c>
      <c r="E305" s="1" t="s">
        <v>3523</v>
      </c>
      <c r="F305" s="10" t="s">
        <v>3524</v>
      </c>
      <c r="G305" s="7">
        <v>72</v>
      </c>
    </row>
    <row r="306" spans="1:7" x14ac:dyDescent="0.25">
      <c r="A306" t="s">
        <v>4252</v>
      </c>
      <c r="B306" s="1" t="s">
        <v>3354</v>
      </c>
      <c r="C306" t="s">
        <v>1246</v>
      </c>
      <c r="D306" s="10" t="s">
        <v>3984</v>
      </c>
      <c r="E306" s="1" t="s">
        <v>3523</v>
      </c>
      <c r="F306" s="10" t="s">
        <v>3524</v>
      </c>
      <c r="G306" s="7">
        <v>72</v>
      </c>
    </row>
    <row r="307" spans="1:7" x14ac:dyDescent="0.25">
      <c r="A307" t="s">
        <v>4252</v>
      </c>
      <c r="B307" s="1" t="s">
        <v>3354</v>
      </c>
      <c r="C307" t="s">
        <v>1246</v>
      </c>
      <c r="D307" s="10" t="s">
        <v>3984</v>
      </c>
      <c r="E307" s="1" t="s">
        <v>3523</v>
      </c>
      <c r="F307" s="10" t="s">
        <v>3524</v>
      </c>
      <c r="G307" s="7">
        <v>72</v>
      </c>
    </row>
    <row r="308" spans="1:7" x14ac:dyDescent="0.25">
      <c r="A308" t="s">
        <v>4252</v>
      </c>
      <c r="B308" s="1" t="s">
        <v>3354</v>
      </c>
      <c r="C308" t="s">
        <v>1246</v>
      </c>
      <c r="D308" s="10" t="s">
        <v>3984</v>
      </c>
      <c r="E308" s="1" t="s">
        <v>3523</v>
      </c>
      <c r="F308" s="10" t="s">
        <v>3524</v>
      </c>
      <c r="G308" s="7">
        <v>72</v>
      </c>
    </row>
    <row r="309" spans="1:7" x14ac:dyDescent="0.25">
      <c r="A309" t="s">
        <v>4252</v>
      </c>
      <c r="B309" s="1" t="s">
        <v>3354</v>
      </c>
      <c r="C309" t="s">
        <v>1246</v>
      </c>
      <c r="D309" s="10" t="s">
        <v>3984</v>
      </c>
      <c r="E309" s="1" t="s">
        <v>3523</v>
      </c>
      <c r="F309" s="10" t="s">
        <v>3524</v>
      </c>
      <c r="G309" s="7">
        <v>216</v>
      </c>
    </row>
    <row r="310" spans="1:7" x14ac:dyDescent="0.25">
      <c r="A310" t="s">
        <v>4252</v>
      </c>
      <c r="B310" s="1" t="s">
        <v>3354</v>
      </c>
      <c r="C310" t="s">
        <v>1246</v>
      </c>
      <c r="D310" s="10" t="s">
        <v>3984</v>
      </c>
      <c r="E310" s="1" t="s">
        <v>3523</v>
      </c>
      <c r="F310" s="10" t="s">
        <v>3524</v>
      </c>
      <c r="G310" s="7">
        <v>144</v>
      </c>
    </row>
    <row r="311" spans="1:7" x14ac:dyDescent="0.25">
      <c r="A311" t="s">
        <v>4252</v>
      </c>
      <c r="B311" s="1" t="s">
        <v>3354</v>
      </c>
      <c r="C311" t="s">
        <v>1246</v>
      </c>
      <c r="D311" s="10" t="s">
        <v>3984</v>
      </c>
      <c r="E311" s="1" t="s">
        <v>3523</v>
      </c>
      <c r="F311" s="10" t="s">
        <v>3524</v>
      </c>
      <c r="G311" s="7">
        <v>72</v>
      </c>
    </row>
    <row r="312" spans="1:7" x14ac:dyDescent="0.25">
      <c r="A312" t="s">
        <v>4252</v>
      </c>
      <c r="B312" s="1" t="s">
        <v>3354</v>
      </c>
      <c r="C312" t="s">
        <v>1246</v>
      </c>
      <c r="D312" s="10" t="s">
        <v>3984</v>
      </c>
      <c r="E312" s="1" t="s">
        <v>3523</v>
      </c>
      <c r="F312" s="10" t="s">
        <v>3524</v>
      </c>
      <c r="G312" s="7">
        <v>72</v>
      </c>
    </row>
    <row r="313" spans="1:7" x14ac:dyDescent="0.25">
      <c r="A313" t="s">
        <v>4252</v>
      </c>
      <c r="B313" s="1" t="s">
        <v>3354</v>
      </c>
      <c r="C313" t="s">
        <v>1246</v>
      </c>
      <c r="D313" s="10" t="s">
        <v>3984</v>
      </c>
      <c r="E313" s="1" t="s">
        <v>3523</v>
      </c>
      <c r="F313" s="10" t="s">
        <v>3524</v>
      </c>
      <c r="G313" s="7">
        <v>144</v>
      </c>
    </row>
    <row r="314" spans="1:7" x14ac:dyDescent="0.25">
      <c r="A314" t="s">
        <v>4252</v>
      </c>
      <c r="B314" s="1" t="s">
        <v>3354</v>
      </c>
      <c r="C314" t="s">
        <v>1246</v>
      </c>
      <c r="D314" s="10" t="s">
        <v>3984</v>
      </c>
      <c r="E314" s="1" t="s">
        <v>3523</v>
      </c>
      <c r="F314" s="10" t="s">
        <v>3524</v>
      </c>
      <c r="G314" s="7">
        <v>72</v>
      </c>
    </row>
    <row r="315" spans="1:7" x14ac:dyDescent="0.25">
      <c r="A315" t="s">
        <v>4252</v>
      </c>
      <c r="B315" s="1" t="s">
        <v>3354</v>
      </c>
      <c r="C315" t="s">
        <v>1246</v>
      </c>
      <c r="D315" s="10" t="s">
        <v>3984</v>
      </c>
      <c r="E315" s="1" t="s">
        <v>3523</v>
      </c>
      <c r="F315" s="10" t="s">
        <v>3524</v>
      </c>
      <c r="G315" s="7">
        <v>72</v>
      </c>
    </row>
    <row r="316" spans="1:7" x14ac:dyDescent="0.25">
      <c r="A316" t="s">
        <v>4252</v>
      </c>
      <c r="B316" s="1" t="s">
        <v>3354</v>
      </c>
      <c r="C316" t="s">
        <v>1246</v>
      </c>
      <c r="D316" s="10" t="s">
        <v>3984</v>
      </c>
      <c r="E316" s="1" t="s">
        <v>3523</v>
      </c>
      <c r="F316" s="10" t="s">
        <v>3524</v>
      </c>
      <c r="G316" s="7">
        <v>144</v>
      </c>
    </row>
    <row r="317" spans="1:7" x14ac:dyDescent="0.25">
      <c r="A317" t="s">
        <v>4250</v>
      </c>
      <c r="B317" s="1" t="s">
        <v>3354</v>
      </c>
      <c r="C317" t="s">
        <v>1044</v>
      </c>
      <c r="D317" s="10" t="s">
        <v>3984</v>
      </c>
      <c r="E317" s="1" t="s">
        <v>3523</v>
      </c>
      <c r="F317" s="10" t="s">
        <v>3361</v>
      </c>
      <c r="G317" s="7"/>
    </row>
    <row r="318" spans="1:7" x14ac:dyDescent="0.25">
      <c r="A318" t="s">
        <v>4252</v>
      </c>
      <c r="B318" s="1" t="s">
        <v>3354</v>
      </c>
      <c r="C318" t="s">
        <v>254</v>
      </c>
      <c r="D318" s="10" t="s">
        <v>3985</v>
      </c>
      <c r="E318" s="1" t="s">
        <v>3526</v>
      </c>
      <c r="F318" s="10" t="s">
        <v>3361</v>
      </c>
      <c r="G318" s="7"/>
    </row>
    <row r="319" spans="1:7" x14ac:dyDescent="0.25">
      <c r="A319" t="s">
        <v>4252</v>
      </c>
      <c r="B319" s="1" t="s">
        <v>3354</v>
      </c>
      <c r="C319" t="s">
        <v>915</v>
      </c>
      <c r="D319" s="10" t="s">
        <v>3986</v>
      </c>
      <c r="E319" s="1" t="s">
        <v>3527</v>
      </c>
      <c r="F319" s="10" t="s">
        <v>3361</v>
      </c>
      <c r="G319" s="7"/>
    </row>
    <row r="320" spans="1:7" x14ac:dyDescent="0.25">
      <c r="A320" t="s">
        <v>4252</v>
      </c>
      <c r="B320" s="1" t="s">
        <v>3354</v>
      </c>
      <c r="C320" t="s">
        <v>915</v>
      </c>
      <c r="D320" s="10" t="s">
        <v>3986</v>
      </c>
      <c r="E320" s="1" t="s">
        <v>3527</v>
      </c>
      <c r="F320" s="10" t="s">
        <v>3400</v>
      </c>
      <c r="G320" s="7"/>
    </row>
    <row r="321" spans="1:7" x14ac:dyDescent="0.25">
      <c r="A321" t="s">
        <v>4252</v>
      </c>
      <c r="B321" s="1" t="s">
        <v>3354</v>
      </c>
      <c r="C321" t="s">
        <v>915</v>
      </c>
      <c r="D321" s="10" t="s">
        <v>3986</v>
      </c>
      <c r="E321" s="1" t="s">
        <v>3527</v>
      </c>
      <c r="F321" s="10" t="s">
        <v>3112</v>
      </c>
      <c r="G321" s="7"/>
    </row>
    <row r="322" spans="1:7" x14ac:dyDescent="0.25">
      <c r="A322" t="s">
        <v>4252</v>
      </c>
      <c r="B322" s="1" t="s">
        <v>3354</v>
      </c>
      <c r="C322" t="s">
        <v>1246</v>
      </c>
      <c r="D322" s="10" t="s">
        <v>3987</v>
      </c>
      <c r="E322" s="1" t="s">
        <v>3528</v>
      </c>
      <c r="F322" s="10" t="s">
        <v>3524</v>
      </c>
      <c r="G322" s="7">
        <v>216</v>
      </c>
    </row>
    <row r="323" spans="1:7" x14ac:dyDescent="0.25">
      <c r="A323" t="s">
        <v>4251</v>
      </c>
      <c r="B323" s="1" t="s">
        <v>3354</v>
      </c>
      <c r="C323" t="s">
        <v>725</v>
      </c>
      <c r="D323" s="10" t="s">
        <v>3988</v>
      </c>
      <c r="E323" s="1" t="s">
        <v>3529</v>
      </c>
      <c r="F323" s="10" t="s">
        <v>3530</v>
      </c>
      <c r="G323" s="7"/>
    </row>
    <row r="324" spans="1:7" x14ac:dyDescent="0.25">
      <c r="A324" t="s">
        <v>4251</v>
      </c>
      <c r="B324" s="1" t="s">
        <v>3354</v>
      </c>
      <c r="C324" t="s">
        <v>725</v>
      </c>
      <c r="D324" s="10" t="s">
        <v>3988</v>
      </c>
      <c r="E324" s="1" t="s">
        <v>3529</v>
      </c>
      <c r="F324" s="10" t="s">
        <v>3530</v>
      </c>
      <c r="G324" s="7"/>
    </row>
    <row r="325" spans="1:7" x14ac:dyDescent="0.25">
      <c r="A325" t="s">
        <v>4251</v>
      </c>
      <c r="B325" s="1" t="s">
        <v>3354</v>
      </c>
      <c r="C325" t="s">
        <v>725</v>
      </c>
      <c r="D325" s="10" t="s">
        <v>3988</v>
      </c>
      <c r="E325" s="1" t="s">
        <v>3529</v>
      </c>
      <c r="F325" s="10" t="s">
        <v>3530</v>
      </c>
      <c r="G325" s="7"/>
    </row>
    <row r="326" spans="1:7" x14ac:dyDescent="0.25">
      <c r="A326" t="s">
        <v>1640</v>
      </c>
      <c r="B326" s="1" t="s">
        <v>3354</v>
      </c>
      <c r="C326" t="s">
        <v>1055</v>
      </c>
      <c r="D326" s="10" t="s">
        <v>3989</v>
      </c>
      <c r="E326" s="1" t="s">
        <v>3531</v>
      </c>
      <c r="F326" s="10" t="s">
        <v>3219</v>
      </c>
      <c r="G326" s="7"/>
    </row>
    <row r="327" spans="1:7" x14ac:dyDescent="0.25">
      <c r="A327" t="s">
        <v>4252</v>
      </c>
      <c r="B327" s="1" t="s">
        <v>3354</v>
      </c>
      <c r="C327" t="s">
        <v>1246</v>
      </c>
      <c r="D327" s="10" t="s">
        <v>3990</v>
      </c>
      <c r="E327" s="1" t="s">
        <v>3532</v>
      </c>
      <c r="F327" s="10" t="s">
        <v>3524</v>
      </c>
      <c r="G327" s="7">
        <v>72</v>
      </c>
    </row>
    <row r="328" spans="1:7" x14ac:dyDescent="0.25">
      <c r="A328" t="s">
        <v>4252</v>
      </c>
      <c r="B328" s="1" t="s">
        <v>3354</v>
      </c>
      <c r="C328" t="s">
        <v>1246</v>
      </c>
      <c r="D328" s="10" t="s">
        <v>3990</v>
      </c>
      <c r="E328" s="1" t="s">
        <v>3532</v>
      </c>
      <c r="F328" s="10" t="s">
        <v>3524</v>
      </c>
      <c r="G328" s="7">
        <v>144</v>
      </c>
    </row>
    <row r="329" spans="1:7" x14ac:dyDescent="0.25">
      <c r="A329" t="s">
        <v>4252</v>
      </c>
      <c r="B329" s="1" t="s">
        <v>3354</v>
      </c>
      <c r="C329" t="s">
        <v>1246</v>
      </c>
      <c r="D329" s="10" t="s">
        <v>3990</v>
      </c>
      <c r="E329" s="1" t="s">
        <v>3532</v>
      </c>
      <c r="F329" s="10" t="s">
        <v>3524</v>
      </c>
      <c r="G329" s="7">
        <v>72</v>
      </c>
    </row>
    <row r="330" spans="1:7" x14ac:dyDescent="0.25">
      <c r="A330" t="s">
        <v>1640</v>
      </c>
      <c r="B330" s="1" t="s">
        <v>3358</v>
      </c>
      <c r="C330" t="s">
        <v>566</v>
      </c>
      <c r="D330" s="10" t="s">
        <v>3991</v>
      </c>
      <c r="E330" s="1" t="s">
        <v>3533</v>
      </c>
      <c r="F330" s="10" t="s">
        <v>3456</v>
      </c>
      <c r="G330" s="7"/>
    </row>
    <row r="331" spans="1:7" x14ac:dyDescent="0.25">
      <c r="A331" t="s">
        <v>4252</v>
      </c>
      <c r="B331" s="1" t="s">
        <v>3354</v>
      </c>
      <c r="C331" t="s">
        <v>1209</v>
      </c>
      <c r="D331" s="10" t="s">
        <v>3992</v>
      </c>
      <c r="E331" s="1" t="s">
        <v>3534</v>
      </c>
      <c r="F331" s="10" t="s">
        <v>3219</v>
      </c>
      <c r="G331" s="7"/>
    </row>
    <row r="332" spans="1:7" x14ac:dyDescent="0.25">
      <c r="A332" t="s">
        <v>4252</v>
      </c>
      <c r="B332" s="1" t="s">
        <v>3354</v>
      </c>
      <c r="C332" t="s">
        <v>305</v>
      </c>
      <c r="D332" s="10" t="s">
        <v>3993</v>
      </c>
      <c r="E332" s="1" t="s">
        <v>3535</v>
      </c>
      <c r="F332" s="10" t="s">
        <v>3504</v>
      </c>
      <c r="G332" s="7"/>
    </row>
    <row r="333" spans="1:7" x14ac:dyDescent="0.25">
      <c r="A333" t="s">
        <v>4251</v>
      </c>
      <c r="B333" s="1" t="s">
        <v>3370</v>
      </c>
      <c r="C333" t="s">
        <v>1512</v>
      </c>
      <c r="D333" s="10" t="s">
        <v>3994</v>
      </c>
      <c r="E333" s="1" t="s">
        <v>3536</v>
      </c>
      <c r="F333" s="10" t="s">
        <v>3217</v>
      </c>
      <c r="G333" s="7"/>
    </row>
    <row r="334" spans="1:7" x14ac:dyDescent="0.25">
      <c r="A334" t="s">
        <v>4252</v>
      </c>
      <c r="B334" s="1" t="s">
        <v>3370</v>
      </c>
      <c r="C334" t="s">
        <v>1512</v>
      </c>
      <c r="D334" s="10" t="s">
        <v>3994</v>
      </c>
      <c r="E334" s="1" t="s">
        <v>3536</v>
      </c>
      <c r="F334" s="10" t="s">
        <v>3217</v>
      </c>
      <c r="G334" s="7"/>
    </row>
    <row r="335" spans="1:7" s="79" customFormat="1" x14ac:dyDescent="0.25">
      <c r="A335" s="26" t="s">
        <v>4252</v>
      </c>
      <c r="B335" s="79" t="s">
        <v>3354</v>
      </c>
      <c r="C335" s="26" t="s">
        <v>1246</v>
      </c>
      <c r="D335" s="80" t="s">
        <v>3994</v>
      </c>
      <c r="E335" s="79" t="s">
        <v>3536</v>
      </c>
      <c r="F335" s="80" t="s">
        <v>3524</v>
      </c>
      <c r="G335" s="81">
        <v>72</v>
      </c>
    </row>
    <row r="336" spans="1:7" x14ac:dyDescent="0.25">
      <c r="A336" t="s">
        <v>4252</v>
      </c>
      <c r="B336" s="1" t="s">
        <v>3354</v>
      </c>
      <c r="C336" t="s">
        <v>1246</v>
      </c>
      <c r="D336" s="10" t="s">
        <v>3994</v>
      </c>
      <c r="E336" s="1" t="s">
        <v>3536</v>
      </c>
      <c r="F336" s="10" t="s">
        <v>3524</v>
      </c>
      <c r="G336" s="7">
        <v>72</v>
      </c>
    </row>
    <row r="337" spans="1:7" x14ac:dyDescent="0.25">
      <c r="A337" s="1" t="s">
        <v>4252</v>
      </c>
      <c r="B337" s="1" t="s">
        <v>3354</v>
      </c>
      <c r="C337" s="1" t="s">
        <v>1246</v>
      </c>
      <c r="D337" s="10" t="s">
        <v>3995</v>
      </c>
      <c r="E337" s="1" t="s">
        <v>3538</v>
      </c>
      <c r="F337" s="10" t="s">
        <v>3524</v>
      </c>
      <c r="G337" s="7">
        <v>216</v>
      </c>
    </row>
    <row r="338" spans="1:7" x14ac:dyDescent="0.25">
      <c r="A338" t="s">
        <v>4252</v>
      </c>
      <c r="B338" s="1" t="s">
        <v>3354</v>
      </c>
      <c r="C338" s="1" t="s">
        <v>915</v>
      </c>
      <c r="D338" s="10" t="s">
        <v>3995</v>
      </c>
      <c r="E338" s="1" t="s">
        <v>3537</v>
      </c>
      <c r="F338" s="10" t="s">
        <v>3112</v>
      </c>
    </row>
    <row r="339" spans="1:7" x14ac:dyDescent="0.25">
      <c r="A339" s="1" t="s">
        <v>4252</v>
      </c>
      <c r="B339" s="1" t="s">
        <v>3354</v>
      </c>
      <c r="C339" s="1" t="s">
        <v>1246</v>
      </c>
      <c r="D339" s="10" t="s">
        <v>3996</v>
      </c>
      <c r="E339" s="1" t="s">
        <v>3539</v>
      </c>
      <c r="F339" s="10" t="s">
        <v>3524</v>
      </c>
      <c r="G339" s="7">
        <v>72</v>
      </c>
    </row>
    <row r="340" spans="1:7" x14ac:dyDescent="0.25">
      <c r="A340" s="1" t="s">
        <v>4252</v>
      </c>
      <c r="B340" s="1" t="s">
        <v>3354</v>
      </c>
      <c r="C340" s="1" t="s">
        <v>1246</v>
      </c>
      <c r="D340" s="10" t="s">
        <v>3997</v>
      </c>
      <c r="E340" s="1" t="s">
        <v>3540</v>
      </c>
      <c r="F340" s="10" t="s">
        <v>3525</v>
      </c>
      <c r="G340" s="7">
        <v>72</v>
      </c>
    </row>
    <row r="341" spans="1:7" x14ac:dyDescent="0.25">
      <c r="A341" s="1" t="s">
        <v>4252</v>
      </c>
      <c r="B341" s="1" t="s">
        <v>3354</v>
      </c>
      <c r="C341" s="1" t="s">
        <v>1209</v>
      </c>
      <c r="D341" s="10" t="s">
        <v>3998</v>
      </c>
      <c r="E341" s="1" t="s">
        <v>3541</v>
      </c>
      <c r="F341" s="10" t="s">
        <v>3219</v>
      </c>
      <c r="G341" s="7"/>
    </row>
    <row r="342" spans="1:7" x14ac:dyDescent="0.25">
      <c r="A342" s="1" t="s">
        <v>1640</v>
      </c>
      <c r="B342" s="1" t="s">
        <v>3354</v>
      </c>
      <c r="C342" s="1" t="s">
        <v>1507</v>
      </c>
      <c r="D342" s="10" t="s">
        <v>3998</v>
      </c>
      <c r="E342" s="1" t="s">
        <v>3542</v>
      </c>
      <c r="F342" s="10" t="s">
        <v>3219</v>
      </c>
      <c r="G342" s="7"/>
    </row>
    <row r="343" spans="1:7" x14ac:dyDescent="0.25">
      <c r="A343" s="1" t="s">
        <v>1640</v>
      </c>
      <c r="B343" s="1" t="s">
        <v>3354</v>
      </c>
      <c r="C343" s="1" t="s">
        <v>1507</v>
      </c>
      <c r="D343" s="10" t="s">
        <v>3998</v>
      </c>
      <c r="E343" s="1" t="s">
        <v>3543</v>
      </c>
      <c r="F343" s="10" t="s">
        <v>3219</v>
      </c>
      <c r="G343" s="7"/>
    </row>
    <row r="344" spans="1:7" x14ac:dyDescent="0.25">
      <c r="A344" s="1" t="s">
        <v>1640</v>
      </c>
      <c r="B344" s="1" t="s">
        <v>3354</v>
      </c>
      <c r="C344" s="1" t="s">
        <v>1507</v>
      </c>
      <c r="D344" s="10" t="s">
        <v>3998</v>
      </c>
      <c r="E344" s="1" t="s">
        <v>3529</v>
      </c>
      <c r="F344" s="10" t="s">
        <v>3219</v>
      </c>
      <c r="G344" s="7"/>
    </row>
    <row r="345" spans="1:7" x14ac:dyDescent="0.25">
      <c r="A345" s="1" t="s">
        <v>4252</v>
      </c>
      <c r="B345" s="1" t="s">
        <v>3354</v>
      </c>
      <c r="C345" s="1" t="s">
        <v>1246</v>
      </c>
      <c r="D345" s="10" t="s">
        <v>3999</v>
      </c>
      <c r="E345" s="1" t="s">
        <v>3544</v>
      </c>
      <c r="F345" s="10" t="s">
        <v>3524</v>
      </c>
      <c r="G345" s="7"/>
    </row>
    <row r="346" spans="1:7" x14ac:dyDescent="0.25">
      <c r="A346" s="1" t="s">
        <v>4252</v>
      </c>
      <c r="B346" s="1" t="s">
        <v>3354</v>
      </c>
      <c r="C346" s="1" t="s">
        <v>1246</v>
      </c>
      <c r="D346" s="10" t="s">
        <v>3999</v>
      </c>
      <c r="E346" s="1" t="s">
        <v>3544</v>
      </c>
      <c r="F346" s="10" t="s">
        <v>3524</v>
      </c>
      <c r="G346" s="7">
        <v>936</v>
      </c>
    </row>
    <row r="347" spans="1:7" x14ac:dyDescent="0.25">
      <c r="A347" s="1" t="s">
        <v>4252</v>
      </c>
      <c r="B347" s="1" t="s">
        <v>3354</v>
      </c>
      <c r="C347" s="1" t="s">
        <v>1246</v>
      </c>
      <c r="D347" s="10" t="s">
        <v>3999</v>
      </c>
      <c r="E347" s="1" t="s">
        <v>3544</v>
      </c>
      <c r="F347" s="10" t="s">
        <v>3524</v>
      </c>
      <c r="G347" s="7">
        <v>648</v>
      </c>
    </row>
    <row r="348" spans="1:7" x14ac:dyDescent="0.25">
      <c r="A348" s="1" t="s">
        <v>4252</v>
      </c>
      <c r="B348" s="1" t="s">
        <v>3354</v>
      </c>
      <c r="C348" s="1" t="s">
        <v>1506</v>
      </c>
      <c r="D348" s="10" t="s">
        <v>4000</v>
      </c>
      <c r="E348" s="1" t="s">
        <v>3546</v>
      </c>
      <c r="F348" s="10" t="s">
        <v>3219</v>
      </c>
      <c r="G348" s="7"/>
    </row>
    <row r="349" spans="1:7" x14ac:dyDescent="0.25">
      <c r="A349" s="1" t="s">
        <v>4252</v>
      </c>
      <c r="B349" s="1" t="s">
        <v>3354</v>
      </c>
      <c r="C349" s="1" t="s">
        <v>1506</v>
      </c>
      <c r="D349" s="10" t="s">
        <v>4000</v>
      </c>
      <c r="E349" s="1" t="s">
        <v>3545</v>
      </c>
      <c r="F349" s="10" t="s">
        <v>3219</v>
      </c>
      <c r="G349" s="7"/>
    </row>
    <row r="350" spans="1:7" x14ac:dyDescent="0.25">
      <c r="A350" s="1" t="s">
        <v>4252</v>
      </c>
      <c r="B350" s="1" t="s">
        <v>3354</v>
      </c>
      <c r="C350" s="1" t="s">
        <v>1246</v>
      </c>
      <c r="D350" s="10" t="s">
        <v>3829</v>
      </c>
      <c r="E350" s="1" t="s">
        <v>3547</v>
      </c>
      <c r="F350" s="10" t="s">
        <v>3524</v>
      </c>
      <c r="G350" s="7">
        <v>72</v>
      </c>
    </row>
    <row r="351" spans="1:7" x14ac:dyDescent="0.25">
      <c r="A351" s="1" t="s">
        <v>4252</v>
      </c>
      <c r="B351" s="1" t="s">
        <v>3354</v>
      </c>
      <c r="C351" s="1" t="s">
        <v>1246</v>
      </c>
      <c r="D351" s="10" t="s">
        <v>4001</v>
      </c>
      <c r="E351" s="1" t="s">
        <v>3548</v>
      </c>
      <c r="F351" s="10" t="s">
        <v>3524</v>
      </c>
      <c r="G351" s="7">
        <v>72</v>
      </c>
    </row>
    <row r="352" spans="1:7" x14ac:dyDescent="0.25">
      <c r="A352" s="1" t="s">
        <v>4252</v>
      </c>
      <c r="B352" s="1" t="s">
        <v>3354</v>
      </c>
      <c r="C352" s="1" t="s">
        <v>1209</v>
      </c>
      <c r="D352" s="10" t="s">
        <v>4002</v>
      </c>
      <c r="E352" s="1" t="s">
        <v>3549</v>
      </c>
      <c r="F352" s="10" t="s">
        <v>3219</v>
      </c>
    </row>
    <row r="353" spans="1:7" x14ac:dyDescent="0.25">
      <c r="A353" s="1" t="s">
        <v>4252</v>
      </c>
      <c r="B353" s="1" t="s">
        <v>3354</v>
      </c>
      <c r="C353" s="1" t="s">
        <v>1246</v>
      </c>
      <c r="D353" s="10" t="s">
        <v>4003</v>
      </c>
      <c r="E353" s="1" t="s">
        <v>3550</v>
      </c>
      <c r="F353" s="10" t="s">
        <v>3524</v>
      </c>
      <c r="G353" s="7">
        <v>72</v>
      </c>
    </row>
    <row r="354" spans="1:7" x14ac:dyDescent="0.25">
      <c r="A354" s="1" t="s">
        <v>4252</v>
      </c>
      <c r="B354" s="1" t="s">
        <v>3354</v>
      </c>
      <c r="C354" s="1" t="s">
        <v>1246</v>
      </c>
      <c r="D354" s="10" t="s">
        <v>4003</v>
      </c>
      <c r="E354" s="1" t="s">
        <v>3550</v>
      </c>
      <c r="F354" s="10" t="s">
        <v>3524</v>
      </c>
      <c r="G354" s="7">
        <v>576</v>
      </c>
    </row>
    <row r="355" spans="1:7" x14ac:dyDescent="0.25">
      <c r="A355" s="1" t="s">
        <v>4252</v>
      </c>
      <c r="B355" s="1" t="s">
        <v>3354</v>
      </c>
      <c r="C355" s="1" t="s">
        <v>1246</v>
      </c>
      <c r="D355" s="10" t="s">
        <v>4004</v>
      </c>
      <c r="E355" s="1" t="s">
        <v>3551</v>
      </c>
      <c r="F355" s="10" t="s">
        <v>3524</v>
      </c>
      <c r="G355" s="7">
        <v>144</v>
      </c>
    </row>
    <row r="356" spans="1:7" x14ac:dyDescent="0.25">
      <c r="A356" s="1" t="s">
        <v>4252</v>
      </c>
      <c r="B356" s="1" t="s">
        <v>3354</v>
      </c>
      <c r="C356" s="1" t="s">
        <v>877</v>
      </c>
      <c r="D356" s="10" t="s">
        <v>4005</v>
      </c>
      <c r="E356" s="1" t="s">
        <v>3552</v>
      </c>
      <c r="F356" s="10" t="s">
        <v>3471</v>
      </c>
      <c r="G356" s="7"/>
    </row>
    <row r="357" spans="1:7" x14ac:dyDescent="0.25">
      <c r="A357" s="1" t="s">
        <v>4252</v>
      </c>
      <c r="B357" s="1" t="s">
        <v>3354</v>
      </c>
      <c r="C357" s="1" t="s">
        <v>1209</v>
      </c>
      <c r="D357" s="10" t="s">
        <v>4006</v>
      </c>
      <c r="E357" s="1" t="s">
        <v>3553</v>
      </c>
      <c r="F357" s="10" t="s">
        <v>3219</v>
      </c>
      <c r="G357" s="7"/>
    </row>
    <row r="358" spans="1:7" x14ac:dyDescent="0.25">
      <c r="A358" s="1" t="s">
        <v>4251</v>
      </c>
      <c r="B358" s="1" t="s">
        <v>3358</v>
      </c>
      <c r="C358" s="1" t="s">
        <v>566</v>
      </c>
      <c r="D358" s="10" t="s">
        <v>4007</v>
      </c>
      <c r="E358" s="1" t="s">
        <v>3554</v>
      </c>
      <c r="F358" s="10" t="s">
        <v>3078</v>
      </c>
      <c r="G358" s="7"/>
    </row>
    <row r="359" spans="1:7" x14ac:dyDescent="0.25">
      <c r="A359" s="1" t="s">
        <v>4252</v>
      </c>
      <c r="B359" s="1" t="s">
        <v>3354</v>
      </c>
      <c r="C359" s="1" t="s">
        <v>1246</v>
      </c>
      <c r="D359" s="10" t="s">
        <v>4007</v>
      </c>
      <c r="E359" s="1" t="s">
        <v>3555</v>
      </c>
      <c r="F359" s="10" t="s">
        <v>3524</v>
      </c>
      <c r="G359" s="7">
        <v>72</v>
      </c>
    </row>
    <row r="360" spans="1:7" x14ac:dyDescent="0.25">
      <c r="A360" s="1" t="s">
        <v>4252</v>
      </c>
      <c r="B360" s="1" t="s">
        <v>3354</v>
      </c>
      <c r="C360" s="1" t="s">
        <v>1246</v>
      </c>
      <c r="D360" s="10" t="s">
        <v>4007</v>
      </c>
      <c r="E360" s="1" t="s">
        <v>3555</v>
      </c>
      <c r="F360" s="10" t="s">
        <v>3525</v>
      </c>
      <c r="G360" s="7">
        <v>216</v>
      </c>
    </row>
    <row r="361" spans="1:7" x14ac:dyDescent="0.25">
      <c r="A361" s="1" t="s">
        <v>4252</v>
      </c>
      <c r="B361" s="1" t="s">
        <v>3354</v>
      </c>
      <c r="C361" s="1" t="s">
        <v>1246</v>
      </c>
      <c r="D361" s="10" t="s">
        <v>4007</v>
      </c>
      <c r="E361" s="1" t="s">
        <v>3555</v>
      </c>
      <c r="F361" s="10" t="s">
        <v>3524</v>
      </c>
      <c r="G361" s="7">
        <v>72</v>
      </c>
    </row>
    <row r="362" spans="1:7" x14ac:dyDescent="0.25">
      <c r="A362" s="1" t="s">
        <v>4251</v>
      </c>
      <c r="B362" s="1" t="s">
        <v>3354</v>
      </c>
      <c r="C362" s="1" t="s">
        <v>725</v>
      </c>
      <c r="D362" s="10" t="s">
        <v>4008</v>
      </c>
      <c r="E362" s="1" t="s">
        <v>3556</v>
      </c>
      <c r="F362" s="10" t="s">
        <v>3530</v>
      </c>
      <c r="G362" s="7"/>
    </row>
    <row r="363" spans="1:7" x14ac:dyDescent="0.25">
      <c r="A363" s="1" t="s">
        <v>4252</v>
      </c>
      <c r="B363" s="1" t="s">
        <v>3354</v>
      </c>
      <c r="C363" s="1" t="s">
        <v>1246</v>
      </c>
      <c r="D363" s="10" t="s">
        <v>4009</v>
      </c>
      <c r="E363" s="1" t="s">
        <v>3557</v>
      </c>
      <c r="F363" s="10" t="s">
        <v>3524</v>
      </c>
      <c r="G363" s="7"/>
    </row>
    <row r="364" spans="1:7" x14ac:dyDescent="0.25">
      <c r="A364" s="1" t="s">
        <v>4252</v>
      </c>
      <c r="B364" s="1" t="s">
        <v>3354</v>
      </c>
      <c r="C364" s="1" t="s">
        <v>1246</v>
      </c>
      <c r="D364" s="10" t="s">
        <v>4009</v>
      </c>
      <c r="E364" s="1" t="s">
        <v>3557</v>
      </c>
      <c r="F364" s="10" t="s">
        <v>3524</v>
      </c>
      <c r="G364" s="7">
        <v>10200</v>
      </c>
    </row>
    <row r="365" spans="1:7" x14ac:dyDescent="0.25">
      <c r="A365" s="1" t="s">
        <v>1640</v>
      </c>
      <c r="B365" s="1" t="s">
        <v>3354</v>
      </c>
      <c r="C365" s="1" t="s">
        <v>100</v>
      </c>
      <c r="D365" s="10" t="s">
        <v>3831</v>
      </c>
      <c r="E365" s="1" t="s">
        <v>3558</v>
      </c>
      <c r="F365" s="10" t="s">
        <v>3361</v>
      </c>
      <c r="G365" s="7">
        <v>10200</v>
      </c>
    </row>
    <row r="366" spans="1:7" x14ac:dyDescent="0.25">
      <c r="A366" s="1" t="s">
        <v>4252</v>
      </c>
      <c r="B366" s="1" t="s">
        <v>3354</v>
      </c>
      <c r="C366" s="1" t="s">
        <v>1246</v>
      </c>
      <c r="D366" s="10" t="s">
        <v>4010</v>
      </c>
      <c r="E366" s="1" t="s">
        <v>3559</v>
      </c>
      <c r="F366" s="10" t="s">
        <v>3524</v>
      </c>
      <c r="G366" s="7">
        <v>10800</v>
      </c>
    </row>
    <row r="367" spans="1:7" x14ac:dyDescent="0.25">
      <c r="A367" s="1" t="s">
        <v>4252</v>
      </c>
      <c r="B367" s="1" t="s">
        <v>3354</v>
      </c>
      <c r="C367" s="1" t="s">
        <v>1246</v>
      </c>
      <c r="D367" s="10" t="s">
        <v>4010</v>
      </c>
      <c r="E367" s="1" t="s">
        <v>3559</v>
      </c>
      <c r="F367" s="10" t="s">
        <v>3524</v>
      </c>
      <c r="G367" s="7">
        <v>250478</v>
      </c>
    </row>
    <row r="368" spans="1:7" x14ac:dyDescent="0.25">
      <c r="A368" s="1" t="s">
        <v>4252</v>
      </c>
      <c r="B368" s="1" t="s">
        <v>3354</v>
      </c>
      <c r="C368" s="1" t="s">
        <v>1246</v>
      </c>
      <c r="D368" s="10" t="s">
        <v>4010</v>
      </c>
      <c r="E368" s="1" t="s">
        <v>3559</v>
      </c>
      <c r="F368" s="10" t="s">
        <v>3524</v>
      </c>
      <c r="G368" s="7">
        <v>10200</v>
      </c>
    </row>
    <row r="369" spans="1:7" x14ac:dyDescent="0.25">
      <c r="A369" s="1" t="s">
        <v>4252</v>
      </c>
      <c r="B369" s="1" t="s">
        <v>3354</v>
      </c>
      <c r="C369" s="1" t="s">
        <v>1246</v>
      </c>
      <c r="D369" s="10" t="s">
        <v>4010</v>
      </c>
      <c r="E369" s="1" t="s">
        <v>3559</v>
      </c>
      <c r="F369" s="10" t="s">
        <v>3524</v>
      </c>
      <c r="G369" s="7">
        <v>19200</v>
      </c>
    </row>
    <row r="370" spans="1:7" x14ac:dyDescent="0.25">
      <c r="A370" s="1" t="s">
        <v>4252</v>
      </c>
      <c r="B370" s="1" t="s">
        <v>3354</v>
      </c>
      <c r="C370" s="1" t="s">
        <v>1246</v>
      </c>
      <c r="D370" s="10" t="s">
        <v>4010</v>
      </c>
      <c r="E370" s="1" t="s">
        <v>3559</v>
      </c>
      <c r="F370" s="10" t="s">
        <v>3524</v>
      </c>
      <c r="G370" s="7">
        <v>19200</v>
      </c>
    </row>
    <row r="371" spans="1:7" x14ac:dyDescent="0.25">
      <c r="A371" s="1" t="s">
        <v>4252</v>
      </c>
      <c r="B371" s="1" t="s">
        <v>3354</v>
      </c>
      <c r="C371" s="1" t="s">
        <v>1246</v>
      </c>
      <c r="D371" s="10" t="s">
        <v>4010</v>
      </c>
      <c r="E371" s="1" t="s">
        <v>3559</v>
      </c>
      <c r="F371" s="10" t="s">
        <v>3524</v>
      </c>
      <c r="G371" s="7">
        <v>250478</v>
      </c>
    </row>
    <row r="372" spans="1:7" x14ac:dyDescent="0.25">
      <c r="A372" s="1" t="s">
        <v>4252</v>
      </c>
      <c r="B372" s="1" t="s">
        <v>3354</v>
      </c>
      <c r="C372" s="1" t="s">
        <v>1246</v>
      </c>
      <c r="D372" s="10" t="s">
        <v>4010</v>
      </c>
      <c r="E372" s="1" t="s">
        <v>3559</v>
      </c>
      <c r="F372" s="10" t="s">
        <v>3524</v>
      </c>
      <c r="G372" s="7">
        <v>10200</v>
      </c>
    </row>
    <row r="373" spans="1:7" x14ac:dyDescent="0.25">
      <c r="A373" s="1" t="s">
        <v>4252</v>
      </c>
      <c r="B373" s="1" t="s">
        <v>3354</v>
      </c>
      <c r="C373" s="1" t="s">
        <v>1246</v>
      </c>
      <c r="D373" s="10" t="s">
        <v>4010</v>
      </c>
      <c r="E373" s="1" t="s">
        <v>3559</v>
      </c>
      <c r="F373" s="10" t="s">
        <v>3524</v>
      </c>
      <c r="G373" s="7">
        <v>10800</v>
      </c>
    </row>
    <row r="374" spans="1:7" x14ac:dyDescent="0.25">
      <c r="A374" s="1" t="s">
        <v>4252</v>
      </c>
      <c r="B374" s="1" t="s">
        <v>3354</v>
      </c>
      <c r="C374" s="1" t="s">
        <v>1246</v>
      </c>
      <c r="D374" s="10" t="s">
        <v>4011</v>
      </c>
      <c r="E374" s="1" t="s">
        <v>3560</v>
      </c>
      <c r="F374" s="10" t="s">
        <v>3524</v>
      </c>
      <c r="G374" s="7">
        <v>19200</v>
      </c>
    </row>
    <row r="375" spans="1:7" x14ac:dyDescent="0.25">
      <c r="A375" s="1" t="s">
        <v>4252</v>
      </c>
      <c r="B375" s="1" t="s">
        <v>3354</v>
      </c>
      <c r="C375" s="1" t="s">
        <v>1246</v>
      </c>
      <c r="D375" s="10" t="s">
        <v>4011</v>
      </c>
      <c r="E375" s="1" t="s">
        <v>3560</v>
      </c>
      <c r="F375" s="10" t="s">
        <v>3524</v>
      </c>
      <c r="G375" s="7">
        <v>19200</v>
      </c>
    </row>
    <row r="376" spans="1:7" x14ac:dyDescent="0.25">
      <c r="A376" s="1" t="s">
        <v>4252</v>
      </c>
      <c r="B376" s="1" t="s">
        <v>3354</v>
      </c>
      <c r="C376" s="1" t="s">
        <v>1246</v>
      </c>
      <c r="D376" s="10" t="s">
        <v>4011</v>
      </c>
      <c r="E376" s="1" t="s">
        <v>3560</v>
      </c>
      <c r="F376" s="10" t="s">
        <v>3524</v>
      </c>
      <c r="G376" s="7">
        <v>10800</v>
      </c>
    </row>
    <row r="377" spans="1:7" x14ac:dyDescent="0.25">
      <c r="A377" s="1" t="s">
        <v>4252</v>
      </c>
      <c r="B377" s="1" t="s">
        <v>3354</v>
      </c>
      <c r="C377" s="1" t="s">
        <v>1246</v>
      </c>
      <c r="D377" s="10" t="s">
        <v>4011</v>
      </c>
      <c r="E377" s="1" t="s">
        <v>3560</v>
      </c>
      <c r="F377" s="10" t="s">
        <v>3524</v>
      </c>
      <c r="G377" s="7">
        <v>10800</v>
      </c>
    </row>
    <row r="378" spans="1:7" x14ac:dyDescent="0.25">
      <c r="A378" s="1" t="s">
        <v>4250</v>
      </c>
      <c r="B378" s="1" t="s">
        <v>3354</v>
      </c>
      <c r="C378" s="1" t="s">
        <v>722</v>
      </c>
      <c r="D378" s="10" t="s">
        <v>4011</v>
      </c>
      <c r="E378" s="1" t="s">
        <v>3560</v>
      </c>
      <c r="F378" s="10" t="s">
        <v>3561</v>
      </c>
      <c r="G378" s="7"/>
    </row>
    <row r="379" spans="1:7" x14ac:dyDescent="0.25">
      <c r="A379" s="1" t="s">
        <v>4251</v>
      </c>
      <c r="B379" s="1" t="s">
        <v>3562</v>
      </c>
      <c r="C379" s="1" t="s">
        <v>305</v>
      </c>
      <c r="D379" s="10" t="s">
        <v>4012</v>
      </c>
      <c r="E379" s="1" t="s">
        <v>3563</v>
      </c>
      <c r="F379" s="10" t="s">
        <v>2844</v>
      </c>
      <c r="G379" s="7"/>
    </row>
    <row r="380" spans="1:7" x14ac:dyDescent="0.25">
      <c r="A380" s="1" t="s">
        <v>4252</v>
      </c>
      <c r="B380" s="1" t="s">
        <v>3354</v>
      </c>
      <c r="C380" s="1" t="s">
        <v>1246</v>
      </c>
      <c r="D380" s="10" t="s">
        <v>4013</v>
      </c>
      <c r="E380" s="1" t="s">
        <v>3564</v>
      </c>
      <c r="F380" s="10" t="s">
        <v>3525</v>
      </c>
      <c r="G380" s="7">
        <v>1134</v>
      </c>
    </row>
    <row r="381" spans="1:7" x14ac:dyDescent="0.25">
      <c r="A381" s="1" t="s">
        <v>4252</v>
      </c>
      <c r="B381" s="1" t="s">
        <v>3354</v>
      </c>
      <c r="C381" s="1" t="s">
        <v>1506</v>
      </c>
      <c r="D381" s="10" t="s">
        <v>4014</v>
      </c>
      <c r="E381" s="1" t="s">
        <v>3529</v>
      </c>
      <c r="F381" s="10" t="s">
        <v>3219</v>
      </c>
      <c r="G381" s="7"/>
    </row>
    <row r="382" spans="1:7" x14ac:dyDescent="0.25">
      <c r="A382" s="1" t="s">
        <v>4251</v>
      </c>
      <c r="B382" s="1" t="s">
        <v>3354</v>
      </c>
      <c r="C382" s="1" t="s">
        <v>725</v>
      </c>
      <c r="D382" s="10" t="s">
        <v>4015</v>
      </c>
      <c r="E382" s="1" t="s">
        <v>3565</v>
      </c>
      <c r="F382" s="10" t="s">
        <v>3530</v>
      </c>
      <c r="G382" s="7"/>
    </row>
    <row r="383" spans="1:7" x14ac:dyDescent="0.25">
      <c r="A383" s="1" t="s">
        <v>4251</v>
      </c>
      <c r="B383" s="1" t="s">
        <v>3354</v>
      </c>
      <c r="C383" s="1" t="s">
        <v>725</v>
      </c>
      <c r="D383" s="10" t="s">
        <v>4015</v>
      </c>
      <c r="E383" s="1" t="s">
        <v>3565</v>
      </c>
      <c r="F383" s="10" t="s">
        <v>3530</v>
      </c>
      <c r="G383" s="7"/>
    </row>
    <row r="384" spans="1:7" x14ac:dyDescent="0.25">
      <c r="A384" s="1" t="s">
        <v>4251</v>
      </c>
      <c r="B384" s="1" t="s">
        <v>3370</v>
      </c>
      <c r="C384" s="1" t="s">
        <v>326</v>
      </c>
      <c r="D384" s="10" t="s">
        <v>4016</v>
      </c>
      <c r="E384" s="1" t="s">
        <v>3566</v>
      </c>
      <c r="F384" s="10" t="s">
        <v>3350</v>
      </c>
      <c r="G384" s="7"/>
    </row>
    <row r="385" spans="1:7" x14ac:dyDescent="0.25">
      <c r="A385" s="1" t="s">
        <v>1640</v>
      </c>
      <c r="B385" s="1" t="s">
        <v>3354</v>
      </c>
      <c r="C385" s="1" t="s">
        <v>1055</v>
      </c>
      <c r="D385" s="10" t="s">
        <v>4017</v>
      </c>
      <c r="E385" s="1" t="s">
        <v>3567</v>
      </c>
      <c r="F385" s="10" t="s">
        <v>3219</v>
      </c>
      <c r="G385" s="7"/>
    </row>
    <row r="386" spans="1:7" x14ac:dyDescent="0.25">
      <c r="A386" s="1" t="s">
        <v>4252</v>
      </c>
      <c r="B386" s="1" t="s">
        <v>3354</v>
      </c>
      <c r="C386" s="1" t="s">
        <v>1097</v>
      </c>
      <c r="D386" s="10" t="s">
        <v>4018</v>
      </c>
      <c r="E386" s="1" t="s">
        <v>3568</v>
      </c>
      <c r="F386" s="10" t="s">
        <v>3484</v>
      </c>
      <c r="G386" s="7"/>
    </row>
    <row r="387" spans="1:7" x14ac:dyDescent="0.25">
      <c r="A387" s="1" t="s">
        <v>4250</v>
      </c>
      <c r="B387" s="1" t="s">
        <v>3354</v>
      </c>
      <c r="C387" s="1" t="s">
        <v>1483</v>
      </c>
      <c r="D387" s="10" t="s">
        <v>4018</v>
      </c>
      <c r="E387" s="1" t="s">
        <v>3569</v>
      </c>
      <c r="F387" s="10" t="s">
        <v>3570</v>
      </c>
      <c r="G387" s="7"/>
    </row>
    <row r="388" spans="1:7" x14ac:dyDescent="0.25">
      <c r="A388" s="1" t="s">
        <v>4250</v>
      </c>
      <c r="B388" s="1" t="s">
        <v>3354</v>
      </c>
      <c r="C388" s="1" t="s">
        <v>1483</v>
      </c>
      <c r="D388" s="10" t="s">
        <v>4019</v>
      </c>
      <c r="E388" s="1" t="s">
        <v>3571</v>
      </c>
      <c r="F388" s="10" t="s">
        <v>3522</v>
      </c>
      <c r="G388" s="7"/>
    </row>
    <row r="389" spans="1:7" x14ac:dyDescent="0.25">
      <c r="A389" s="1" t="s">
        <v>1640</v>
      </c>
      <c r="B389" s="1" t="s">
        <v>3354</v>
      </c>
      <c r="C389" s="1" t="s">
        <v>259</v>
      </c>
      <c r="D389" s="10" t="s">
        <v>4020</v>
      </c>
      <c r="E389" s="1" t="s">
        <v>3572</v>
      </c>
      <c r="F389" s="10" t="s">
        <v>3219</v>
      </c>
      <c r="G389" s="7"/>
    </row>
    <row r="390" spans="1:7" x14ac:dyDescent="0.25">
      <c r="A390" s="1" t="s">
        <v>4250</v>
      </c>
      <c r="B390" s="1" t="s">
        <v>3354</v>
      </c>
      <c r="C390" s="1" t="s">
        <v>254</v>
      </c>
      <c r="D390" s="10" t="s">
        <v>4021</v>
      </c>
      <c r="E390" s="1" t="s">
        <v>3573</v>
      </c>
      <c r="F390" s="10" t="s">
        <v>3361</v>
      </c>
      <c r="G390" s="7"/>
    </row>
    <row r="391" spans="1:7" x14ac:dyDescent="0.25">
      <c r="A391" s="1" t="s">
        <v>4251</v>
      </c>
      <c r="B391" s="1" t="s">
        <v>3358</v>
      </c>
      <c r="C391" s="1" t="s">
        <v>915</v>
      </c>
      <c r="D391" s="10" t="s">
        <v>4022</v>
      </c>
      <c r="E391" s="1" t="s">
        <v>3574</v>
      </c>
      <c r="F391" s="10" t="s">
        <v>3361</v>
      </c>
      <c r="G391" s="7"/>
    </row>
    <row r="392" spans="1:7" x14ac:dyDescent="0.25">
      <c r="A392" s="1" t="s">
        <v>4251</v>
      </c>
      <c r="B392" s="1" t="s">
        <v>3354</v>
      </c>
      <c r="C392" s="1" t="s">
        <v>915</v>
      </c>
      <c r="D392" s="10" t="s">
        <v>4023</v>
      </c>
      <c r="E392" s="1" t="s">
        <v>3575</v>
      </c>
      <c r="F392" s="10" t="s">
        <v>3361</v>
      </c>
      <c r="G392" s="7"/>
    </row>
    <row r="393" spans="1:7" x14ac:dyDescent="0.25">
      <c r="A393" s="1" t="s">
        <v>1640</v>
      </c>
      <c r="B393" s="1" t="s">
        <v>3358</v>
      </c>
      <c r="C393" s="1" t="s">
        <v>1427</v>
      </c>
      <c r="D393" s="10" t="s">
        <v>4024</v>
      </c>
      <c r="E393" s="1" t="s">
        <v>3576</v>
      </c>
      <c r="F393" s="10" t="s">
        <v>3577</v>
      </c>
      <c r="G393" s="7"/>
    </row>
    <row r="394" spans="1:7" x14ac:dyDescent="0.25">
      <c r="A394" s="1" t="s">
        <v>4250</v>
      </c>
      <c r="B394" s="1" t="s">
        <v>3354</v>
      </c>
      <c r="C394" s="1" t="s">
        <v>1246</v>
      </c>
      <c r="D394" s="10" t="s">
        <v>4025</v>
      </c>
      <c r="E394" s="1" t="s">
        <v>3578</v>
      </c>
      <c r="F394" s="10" t="s">
        <v>3361</v>
      </c>
      <c r="G394" s="7">
        <v>1800</v>
      </c>
    </row>
    <row r="395" spans="1:7" x14ac:dyDescent="0.25">
      <c r="A395" s="1" t="s">
        <v>4252</v>
      </c>
      <c r="B395" s="1" t="s">
        <v>3354</v>
      </c>
      <c r="C395" s="1" t="s">
        <v>675</v>
      </c>
      <c r="D395" s="10" t="s">
        <v>4026</v>
      </c>
      <c r="E395" s="1" t="s">
        <v>3579</v>
      </c>
      <c r="F395" s="10" t="s">
        <v>3580</v>
      </c>
      <c r="G395" s="7"/>
    </row>
    <row r="396" spans="1:7" x14ac:dyDescent="0.25">
      <c r="A396" s="1" t="s">
        <v>4250</v>
      </c>
      <c r="B396" s="1" t="s">
        <v>3354</v>
      </c>
      <c r="C396" s="1" t="s">
        <v>803</v>
      </c>
      <c r="D396" s="10" t="s">
        <v>4027</v>
      </c>
      <c r="E396" s="1" t="s">
        <v>3581</v>
      </c>
      <c r="F396" s="10" t="s">
        <v>3219</v>
      </c>
      <c r="G396" s="7"/>
    </row>
    <row r="397" spans="1:7" x14ac:dyDescent="0.25">
      <c r="A397" s="1" t="s">
        <v>4250</v>
      </c>
      <c r="B397" s="1" t="s">
        <v>3354</v>
      </c>
      <c r="C397" s="1" t="s">
        <v>803</v>
      </c>
      <c r="D397" s="10" t="s">
        <v>4028</v>
      </c>
      <c r="E397" s="1" t="s">
        <v>3582</v>
      </c>
      <c r="F397" s="10" t="s">
        <v>3583</v>
      </c>
      <c r="G397" s="7"/>
    </row>
    <row r="398" spans="1:7" x14ac:dyDescent="0.25">
      <c r="A398" s="1" t="s">
        <v>4252</v>
      </c>
      <c r="B398" s="1" t="s">
        <v>3354</v>
      </c>
      <c r="C398" s="1" t="s">
        <v>1246</v>
      </c>
      <c r="D398" s="10" t="s">
        <v>4029</v>
      </c>
      <c r="E398" s="1" t="s">
        <v>3584</v>
      </c>
      <c r="F398" s="10" t="s">
        <v>3585</v>
      </c>
      <c r="G398" s="7">
        <v>72</v>
      </c>
    </row>
    <row r="399" spans="1:7" x14ac:dyDescent="0.25">
      <c r="A399" s="1" t="s">
        <v>4251</v>
      </c>
      <c r="B399" s="1" t="s">
        <v>3370</v>
      </c>
      <c r="C399" s="1" t="s">
        <v>326</v>
      </c>
      <c r="D399" s="10" t="s">
        <v>4030</v>
      </c>
      <c r="E399" s="1" t="s">
        <v>3586</v>
      </c>
      <c r="F399" s="10" t="s">
        <v>3350</v>
      </c>
      <c r="G399" s="7"/>
    </row>
    <row r="400" spans="1:7" s="79" customFormat="1" x14ac:dyDescent="0.25">
      <c r="A400" s="79" t="s">
        <v>4252</v>
      </c>
      <c r="B400" s="79" t="s">
        <v>3354</v>
      </c>
      <c r="C400" s="79" t="s">
        <v>1246</v>
      </c>
      <c r="D400" s="80" t="s">
        <v>4031</v>
      </c>
      <c r="E400" s="79" t="s">
        <v>3587</v>
      </c>
      <c r="F400" s="80" t="s">
        <v>3588</v>
      </c>
      <c r="G400" s="81">
        <v>216</v>
      </c>
    </row>
    <row r="401" spans="1:7" x14ac:dyDescent="0.25">
      <c r="A401" s="1" t="s">
        <v>4252</v>
      </c>
      <c r="B401" s="1" t="s">
        <v>3354</v>
      </c>
      <c r="C401" s="1" t="s">
        <v>1403</v>
      </c>
      <c r="D401" s="10" t="s">
        <v>4032</v>
      </c>
      <c r="E401" s="1" t="s">
        <v>3589</v>
      </c>
      <c r="F401" s="10" t="s">
        <v>3361</v>
      </c>
      <c r="G401" s="7"/>
    </row>
    <row r="402" spans="1:7" x14ac:dyDescent="0.25">
      <c r="A402" s="1" t="s">
        <v>4252</v>
      </c>
      <c r="B402" s="1" t="s">
        <v>3354</v>
      </c>
      <c r="C402" s="1" t="s">
        <v>1209</v>
      </c>
      <c r="D402" s="10" t="s">
        <v>4032</v>
      </c>
      <c r="E402" s="1" t="s">
        <v>3590</v>
      </c>
      <c r="F402" s="10" t="s">
        <v>3219</v>
      </c>
      <c r="G402" s="7"/>
    </row>
    <row r="403" spans="1:7" x14ac:dyDescent="0.25">
      <c r="A403" s="1" t="s">
        <v>4252</v>
      </c>
      <c r="B403" s="1" t="s">
        <v>3354</v>
      </c>
      <c r="C403" s="1" t="s">
        <v>1209</v>
      </c>
      <c r="D403" s="10" t="s">
        <v>4032</v>
      </c>
      <c r="E403" s="1" t="s">
        <v>3590</v>
      </c>
      <c r="F403" s="10" t="s">
        <v>3219</v>
      </c>
      <c r="G403" s="7"/>
    </row>
    <row r="404" spans="1:7" x14ac:dyDescent="0.25">
      <c r="A404" s="1" t="s">
        <v>4250</v>
      </c>
      <c r="B404" s="1" t="s">
        <v>3358</v>
      </c>
      <c r="C404" s="1" t="s">
        <v>1487</v>
      </c>
      <c r="D404" s="10" t="s">
        <v>4033</v>
      </c>
      <c r="E404" s="1" t="s">
        <v>3591</v>
      </c>
      <c r="F404" s="10" t="s">
        <v>3471</v>
      </c>
      <c r="G404" s="7"/>
    </row>
    <row r="405" spans="1:7" x14ac:dyDescent="0.25">
      <c r="A405" s="1" t="s">
        <v>4251</v>
      </c>
      <c r="B405" s="1" t="s">
        <v>3354</v>
      </c>
      <c r="C405" s="1" t="s">
        <v>1512</v>
      </c>
      <c r="D405" s="10" t="s">
        <v>4034</v>
      </c>
      <c r="E405" s="1" t="s">
        <v>3592</v>
      </c>
      <c r="F405" s="10" t="s">
        <v>3217</v>
      </c>
      <c r="G405" s="7"/>
    </row>
    <row r="406" spans="1:7" x14ac:dyDescent="0.25">
      <c r="A406" s="1" t="s">
        <v>4251</v>
      </c>
      <c r="B406" s="1" t="s">
        <v>3370</v>
      </c>
      <c r="C406" s="1" t="s">
        <v>915</v>
      </c>
      <c r="D406" s="10" t="s">
        <v>4035</v>
      </c>
      <c r="E406" s="1" t="s">
        <v>3593</v>
      </c>
      <c r="F406" s="10" t="s">
        <v>3504</v>
      </c>
      <c r="G406" s="7"/>
    </row>
    <row r="407" spans="1:7" x14ac:dyDescent="0.25">
      <c r="A407" s="1" t="s">
        <v>4251</v>
      </c>
      <c r="B407" s="1" t="s">
        <v>3370</v>
      </c>
      <c r="C407" s="1" t="s">
        <v>915</v>
      </c>
      <c r="D407" s="10" t="s">
        <v>4035</v>
      </c>
      <c r="E407" s="1" t="s">
        <v>3593</v>
      </c>
      <c r="F407" s="10" t="s">
        <v>3504</v>
      </c>
      <c r="G407" s="7"/>
    </row>
    <row r="408" spans="1:7" x14ac:dyDescent="0.25">
      <c r="A408" s="1" t="s">
        <v>4252</v>
      </c>
      <c r="B408" s="1" t="s">
        <v>3354</v>
      </c>
      <c r="C408" s="1" t="s">
        <v>1246</v>
      </c>
      <c r="D408" s="10" t="s">
        <v>4036</v>
      </c>
      <c r="E408" s="1" t="s">
        <v>3594</v>
      </c>
      <c r="F408" s="10" t="s">
        <v>3585</v>
      </c>
      <c r="G408" s="7"/>
    </row>
    <row r="409" spans="1:7" x14ac:dyDescent="0.25">
      <c r="A409" s="1" t="s">
        <v>4252</v>
      </c>
      <c r="B409" s="1" t="s">
        <v>3354</v>
      </c>
      <c r="C409" s="1" t="s">
        <v>1246</v>
      </c>
      <c r="D409" s="10" t="s">
        <v>4036</v>
      </c>
      <c r="E409" s="1" t="s">
        <v>3594</v>
      </c>
      <c r="F409" s="10" t="s">
        <v>3585</v>
      </c>
      <c r="G409" s="7"/>
    </row>
    <row r="410" spans="1:7" x14ac:dyDescent="0.25">
      <c r="A410" s="1" t="s">
        <v>4252</v>
      </c>
      <c r="B410" s="1" t="s">
        <v>3354</v>
      </c>
      <c r="C410" s="1" t="s">
        <v>1246</v>
      </c>
      <c r="D410" s="10" t="s">
        <v>4037</v>
      </c>
      <c r="E410" s="1" t="s">
        <v>3595</v>
      </c>
      <c r="F410" s="10" t="s">
        <v>3585</v>
      </c>
      <c r="G410" s="7"/>
    </row>
    <row r="411" spans="1:7" x14ac:dyDescent="0.25">
      <c r="A411" s="1" t="s">
        <v>4252</v>
      </c>
      <c r="B411" s="1" t="s">
        <v>3354</v>
      </c>
      <c r="C411" s="1" t="s">
        <v>1246</v>
      </c>
      <c r="D411" s="10" t="s">
        <v>4037</v>
      </c>
      <c r="E411" s="1" t="s">
        <v>3595</v>
      </c>
      <c r="F411" s="10" t="s">
        <v>3585</v>
      </c>
      <c r="G411" s="7">
        <v>72</v>
      </c>
    </row>
    <row r="412" spans="1:7" x14ac:dyDescent="0.25">
      <c r="A412" s="1" t="s">
        <v>4252</v>
      </c>
      <c r="B412" s="1" t="s">
        <v>3354</v>
      </c>
      <c r="C412" s="1" t="s">
        <v>1246</v>
      </c>
      <c r="D412" s="10" t="s">
        <v>4037</v>
      </c>
      <c r="E412" s="1" t="s">
        <v>3595</v>
      </c>
      <c r="F412" s="10" t="s">
        <v>3585</v>
      </c>
      <c r="G412" s="7">
        <v>144</v>
      </c>
    </row>
    <row r="413" spans="1:7" x14ac:dyDescent="0.25">
      <c r="A413" s="1" t="s">
        <v>4252</v>
      </c>
      <c r="B413" s="1" t="s">
        <v>3354</v>
      </c>
      <c r="C413" s="1" t="s">
        <v>1245</v>
      </c>
      <c r="D413" s="10" t="s">
        <v>4038</v>
      </c>
      <c r="E413" s="1" t="s">
        <v>3596</v>
      </c>
      <c r="F413" s="10" t="s">
        <v>2815</v>
      </c>
      <c r="G413" s="7"/>
    </row>
    <row r="414" spans="1:7" x14ac:dyDescent="0.25">
      <c r="A414" s="1" t="s">
        <v>4251</v>
      </c>
      <c r="B414" s="1" t="s">
        <v>3354</v>
      </c>
      <c r="C414" s="1" t="s">
        <v>725</v>
      </c>
      <c r="D414" s="10" t="s">
        <v>4039</v>
      </c>
      <c r="E414" s="1" t="s">
        <v>3597</v>
      </c>
      <c r="F414" s="10" t="s">
        <v>3530</v>
      </c>
      <c r="G414" s="7"/>
    </row>
    <row r="415" spans="1:7" x14ac:dyDescent="0.25">
      <c r="A415" s="1" t="s">
        <v>4252</v>
      </c>
      <c r="B415" s="1" t="s">
        <v>3354</v>
      </c>
      <c r="C415" s="1" t="s">
        <v>1506</v>
      </c>
      <c r="D415" s="10" t="s">
        <v>4040</v>
      </c>
      <c r="E415" s="1" t="s">
        <v>3598</v>
      </c>
      <c r="F415" s="10" t="s">
        <v>3219</v>
      </c>
      <c r="G415" s="7"/>
    </row>
    <row r="416" spans="1:7" x14ac:dyDescent="0.25">
      <c r="A416" s="1" t="s">
        <v>4252</v>
      </c>
      <c r="B416" s="1" t="s">
        <v>3354</v>
      </c>
      <c r="C416" s="1" t="s">
        <v>1506</v>
      </c>
      <c r="D416" s="10" t="s">
        <v>4040</v>
      </c>
      <c r="E416" s="1" t="s">
        <v>3599</v>
      </c>
      <c r="F416" s="10" t="s">
        <v>3219</v>
      </c>
      <c r="G416" s="7"/>
    </row>
    <row r="417" spans="1:7" x14ac:dyDescent="0.25">
      <c r="A417" s="1" t="s">
        <v>4250</v>
      </c>
      <c r="B417" s="1" t="s">
        <v>3354</v>
      </c>
      <c r="C417" s="1" t="s">
        <v>1506</v>
      </c>
      <c r="D417" s="10" t="s">
        <v>4040</v>
      </c>
      <c r="E417" s="1" t="s">
        <v>3600</v>
      </c>
      <c r="F417" s="10" t="s">
        <v>3219</v>
      </c>
      <c r="G417" s="7"/>
    </row>
    <row r="418" spans="1:7" x14ac:dyDescent="0.25">
      <c r="A418" s="1" t="s">
        <v>4250</v>
      </c>
      <c r="B418" s="1" t="s">
        <v>3354</v>
      </c>
      <c r="C418" s="1" t="s">
        <v>1506</v>
      </c>
      <c r="D418" s="10" t="s">
        <v>4040</v>
      </c>
      <c r="E418" s="1" t="s">
        <v>3601</v>
      </c>
      <c r="F418" s="10" t="s">
        <v>3219</v>
      </c>
      <c r="G418" s="7"/>
    </row>
    <row r="419" spans="1:7" x14ac:dyDescent="0.25">
      <c r="A419" s="1" t="s">
        <v>4250</v>
      </c>
      <c r="B419" s="1" t="s">
        <v>3354</v>
      </c>
      <c r="C419" s="1" t="s">
        <v>1246</v>
      </c>
      <c r="D419" s="10" t="s">
        <v>4041</v>
      </c>
      <c r="E419" s="1" t="s">
        <v>3602</v>
      </c>
      <c r="F419" s="10" t="s">
        <v>3585</v>
      </c>
      <c r="G419" s="7">
        <v>72</v>
      </c>
    </row>
    <row r="420" spans="1:7" x14ac:dyDescent="0.25">
      <c r="A420" s="1" t="s">
        <v>4251</v>
      </c>
      <c r="B420" s="1" t="s">
        <v>3358</v>
      </c>
      <c r="C420" s="1" t="s">
        <v>915</v>
      </c>
      <c r="D420" s="10" t="s">
        <v>4042</v>
      </c>
      <c r="E420" s="1" t="s">
        <v>3603</v>
      </c>
      <c r="F420" s="10" t="s">
        <v>3165</v>
      </c>
      <c r="G420" s="7"/>
    </row>
    <row r="421" spans="1:7" x14ac:dyDescent="0.25">
      <c r="A421" s="1" t="s">
        <v>4252</v>
      </c>
      <c r="B421" s="1" t="s">
        <v>3354</v>
      </c>
      <c r="C421" s="1" t="s">
        <v>1048</v>
      </c>
      <c r="D421" s="10" t="s">
        <v>4042</v>
      </c>
      <c r="E421" s="1" t="s">
        <v>3604</v>
      </c>
      <c r="F421" s="10" t="s">
        <v>3361</v>
      </c>
      <c r="G421" s="7"/>
    </row>
    <row r="422" spans="1:7" x14ac:dyDescent="0.25">
      <c r="A422" s="1" t="s">
        <v>4252</v>
      </c>
      <c r="B422" s="1" t="s">
        <v>3354</v>
      </c>
      <c r="C422" s="1" t="s">
        <v>254</v>
      </c>
      <c r="D422" s="10" t="s">
        <v>4042</v>
      </c>
      <c r="E422" s="1" t="s">
        <v>3605</v>
      </c>
      <c r="F422" s="10" t="s">
        <v>3361</v>
      </c>
      <c r="G422" s="7"/>
    </row>
    <row r="423" spans="1:7" x14ac:dyDescent="0.25">
      <c r="A423" s="1" t="s">
        <v>4250</v>
      </c>
      <c r="B423" s="1" t="s">
        <v>3354</v>
      </c>
      <c r="C423" s="1" t="s">
        <v>1246</v>
      </c>
      <c r="D423" s="10" t="s">
        <v>4042</v>
      </c>
      <c r="E423" s="1" t="s">
        <v>3604</v>
      </c>
      <c r="F423" s="10" t="s">
        <v>3361</v>
      </c>
      <c r="G423" s="7">
        <v>24000</v>
      </c>
    </row>
    <row r="424" spans="1:7" x14ac:dyDescent="0.25">
      <c r="A424" s="1" t="s">
        <v>4251</v>
      </c>
      <c r="B424" s="1" t="s">
        <v>3354</v>
      </c>
      <c r="C424" s="1" t="s">
        <v>915</v>
      </c>
      <c r="D424" s="10" t="s">
        <v>4043</v>
      </c>
      <c r="E424" s="1" t="s">
        <v>3606</v>
      </c>
      <c r="F424" s="10" t="s">
        <v>3504</v>
      </c>
      <c r="G424" s="7"/>
    </row>
    <row r="425" spans="1:7" x14ac:dyDescent="0.25">
      <c r="A425" s="1" t="s">
        <v>4252</v>
      </c>
      <c r="B425" s="1" t="s">
        <v>3354</v>
      </c>
      <c r="C425" s="1" t="s">
        <v>1246</v>
      </c>
      <c r="D425" s="10" t="s">
        <v>4044</v>
      </c>
      <c r="E425" s="1" t="s">
        <v>3607</v>
      </c>
      <c r="F425" s="10" t="s">
        <v>3361</v>
      </c>
      <c r="G425" s="7"/>
    </row>
    <row r="426" spans="1:7" x14ac:dyDescent="0.25">
      <c r="A426" s="1" t="s">
        <v>4252</v>
      </c>
      <c r="B426" s="1" t="s">
        <v>3354</v>
      </c>
      <c r="C426" s="1" t="s">
        <v>1246</v>
      </c>
      <c r="D426" s="10" t="s">
        <v>4044</v>
      </c>
      <c r="E426" s="1" t="s">
        <v>3607</v>
      </c>
      <c r="F426" s="10" t="s">
        <v>3361</v>
      </c>
      <c r="G426" s="7">
        <v>144</v>
      </c>
    </row>
    <row r="427" spans="1:7" x14ac:dyDescent="0.25">
      <c r="A427" s="1" t="s">
        <v>4250</v>
      </c>
      <c r="B427" s="1" t="s">
        <v>3354</v>
      </c>
      <c r="C427" s="1" t="s">
        <v>254</v>
      </c>
      <c r="D427" s="10" t="s">
        <v>4045</v>
      </c>
      <c r="E427" s="1" t="s">
        <v>3608</v>
      </c>
      <c r="F427" s="10" t="s">
        <v>3471</v>
      </c>
      <c r="G427" s="7">
        <v>72</v>
      </c>
    </row>
    <row r="428" spans="1:7" x14ac:dyDescent="0.25">
      <c r="A428" s="1" t="s">
        <v>4252</v>
      </c>
      <c r="B428" s="1" t="s">
        <v>3354</v>
      </c>
      <c r="C428" s="1" t="s">
        <v>1107</v>
      </c>
      <c r="D428" s="10" t="s">
        <v>4046</v>
      </c>
      <c r="E428" s="1" t="s">
        <v>3609</v>
      </c>
      <c r="F428" s="10" t="s">
        <v>3082</v>
      </c>
      <c r="G428" s="7"/>
    </row>
    <row r="429" spans="1:7" x14ac:dyDescent="0.25">
      <c r="A429" s="1" t="s">
        <v>4252</v>
      </c>
      <c r="B429" s="1" t="s">
        <v>3354</v>
      </c>
      <c r="C429" s="1" t="s">
        <v>1246</v>
      </c>
      <c r="D429" s="10" t="s">
        <v>4046</v>
      </c>
      <c r="E429" s="1" t="s">
        <v>3610</v>
      </c>
      <c r="F429" s="10" t="s">
        <v>3361</v>
      </c>
      <c r="G429" s="7"/>
    </row>
    <row r="430" spans="1:7" x14ac:dyDescent="0.25">
      <c r="A430" s="1" t="s">
        <v>4252</v>
      </c>
      <c r="B430" s="1" t="s">
        <v>3354</v>
      </c>
      <c r="C430" s="1" t="s">
        <v>1246</v>
      </c>
      <c r="D430" s="10" t="s">
        <v>4046</v>
      </c>
      <c r="E430" s="1" t="s">
        <v>3610</v>
      </c>
      <c r="F430" s="10" t="s">
        <v>3361</v>
      </c>
      <c r="G430" s="7"/>
    </row>
    <row r="431" spans="1:7" x14ac:dyDescent="0.25">
      <c r="A431" s="1" t="s">
        <v>4252</v>
      </c>
      <c r="B431" s="1" t="s">
        <v>3354</v>
      </c>
      <c r="C431" s="1" t="s">
        <v>254</v>
      </c>
      <c r="D431" s="10" t="s">
        <v>4047</v>
      </c>
      <c r="E431" s="1" t="s">
        <v>3611</v>
      </c>
      <c r="F431" s="10" t="s">
        <v>3471</v>
      </c>
      <c r="G431" s="7"/>
    </row>
    <row r="432" spans="1:7" x14ac:dyDescent="0.25">
      <c r="A432" s="1" t="s">
        <v>4252</v>
      </c>
      <c r="B432" s="1" t="s">
        <v>3358</v>
      </c>
      <c r="C432" s="1" t="s">
        <v>1048</v>
      </c>
      <c r="D432" s="10" t="s">
        <v>4048</v>
      </c>
      <c r="E432" s="1" t="s">
        <v>3612</v>
      </c>
      <c r="F432" s="10" t="s">
        <v>2815</v>
      </c>
      <c r="G432" s="7"/>
    </row>
    <row r="433" spans="1:7" x14ac:dyDescent="0.25">
      <c r="A433" s="1" t="s">
        <v>4250</v>
      </c>
      <c r="B433" s="1" t="s">
        <v>3354</v>
      </c>
      <c r="C433" s="1" t="s">
        <v>1246</v>
      </c>
      <c r="D433" s="10" t="s">
        <v>4049</v>
      </c>
      <c r="E433" s="1" t="s">
        <v>3613</v>
      </c>
      <c r="F433" s="10" t="s">
        <v>3585</v>
      </c>
      <c r="G433" s="7">
        <v>72</v>
      </c>
    </row>
    <row r="434" spans="1:7" x14ac:dyDescent="0.25">
      <c r="A434" s="1" t="s">
        <v>4250</v>
      </c>
      <c r="B434" s="1" t="s">
        <v>3354</v>
      </c>
      <c r="C434" s="1" t="s">
        <v>1044</v>
      </c>
      <c r="D434" s="10" t="s">
        <v>4050</v>
      </c>
      <c r="E434" s="1" t="s">
        <v>3614</v>
      </c>
      <c r="F434" s="10" t="s">
        <v>3615</v>
      </c>
      <c r="G434" s="7"/>
    </row>
    <row r="435" spans="1:7" x14ac:dyDescent="0.25">
      <c r="A435" s="1" t="s">
        <v>4250</v>
      </c>
      <c r="B435" s="1" t="s">
        <v>3354</v>
      </c>
      <c r="C435" s="1" t="s">
        <v>969</v>
      </c>
      <c r="D435" s="10" t="s">
        <v>4051</v>
      </c>
      <c r="E435" s="1" t="s">
        <v>3616</v>
      </c>
      <c r="F435" s="10" t="s">
        <v>3219</v>
      </c>
      <c r="G435" s="7"/>
    </row>
    <row r="436" spans="1:7" x14ac:dyDescent="0.25">
      <c r="A436" s="1" t="s">
        <v>1640</v>
      </c>
      <c r="B436" s="1" t="s">
        <v>3354</v>
      </c>
      <c r="C436" s="1" t="s">
        <v>24</v>
      </c>
      <c r="D436" s="10" t="s">
        <v>4051</v>
      </c>
      <c r="E436" s="1" t="s">
        <v>3617</v>
      </c>
      <c r="F436" s="10" t="s">
        <v>3256</v>
      </c>
      <c r="G436" s="7"/>
    </row>
    <row r="437" spans="1:7" x14ac:dyDescent="0.25">
      <c r="A437" s="1" t="s">
        <v>1640</v>
      </c>
      <c r="B437" s="1" t="s">
        <v>3370</v>
      </c>
      <c r="C437" s="1" t="s">
        <v>1095</v>
      </c>
      <c r="D437" s="10" t="s">
        <v>4052</v>
      </c>
      <c r="E437" s="1" t="s">
        <v>3618</v>
      </c>
      <c r="F437" s="10" t="s">
        <v>3361</v>
      </c>
      <c r="G437" s="7"/>
    </row>
    <row r="438" spans="1:7" x14ac:dyDescent="0.25">
      <c r="A438" s="1" t="s">
        <v>1640</v>
      </c>
      <c r="B438" s="1" t="s">
        <v>3370</v>
      </c>
      <c r="C438" s="1" t="s">
        <v>1095</v>
      </c>
      <c r="D438" s="10" t="s">
        <v>4052</v>
      </c>
      <c r="E438" s="1" t="s">
        <v>3619</v>
      </c>
      <c r="F438" s="10" t="s">
        <v>3361</v>
      </c>
      <c r="G438" s="7"/>
    </row>
    <row r="439" spans="1:7" x14ac:dyDescent="0.25">
      <c r="A439" s="1" t="s">
        <v>1640</v>
      </c>
      <c r="B439" s="1" t="s">
        <v>3370</v>
      </c>
      <c r="C439" s="1" t="s">
        <v>1095</v>
      </c>
      <c r="D439" s="10" t="s">
        <v>4052</v>
      </c>
      <c r="E439" s="1" t="s">
        <v>3619</v>
      </c>
      <c r="F439" s="10" t="s">
        <v>3361</v>
      </c>
      <c r="G439" s="7"/>
    </row>
    <row r="440" spans="1:7" x14ac:dyDescent="0.25">
      <c r="A440" s="1" t="s">
        <v>4252</v>
      </c>
      <c r="B440" s="1" t="s">
        <v>3354</v>
      </c>
      <c r="C440" s="1" t="s">
        <v>1246</v>
      </c>
      <c r="D440" s="10" t="s">
        <v>4053</v>
      </c>
      <c r="E440" s="1" t="s">
        <v>3620</v>
      </c>
      <c r="F440" s="10" t="s">
        <v>3588</v>
      </c>
      <c r="G440" s="7"/>
    </row>
    <row r="441" spans="1:7" x14ac:dyDescent="0.25">
      <c r="A441" s="1" t="s">
        <v>4252</v>
      </c>
      <c r="B441" s="1" t="s">
        <v>3354</v>
      </c>
      <c r="C441" s="1" t="s">
        <v>1246</v>
      </c>
      <c r="D441" s="10" t="s">
        <v>4053</v>
      </c>
      <c r="E441" s="1" t="s">
        <v>3620</v>
      </c>
      <c r="F441" s="10" t="s">
        <v>3585</v>
      </c>
      <c r="G441" s="7"/>
    </row>
    <row r="442" spans="1:7" x14ac:dyDescent="0.25">
      <c r="A442" s="1" t="s">
        <v>4251</v>
      </c>
      <c r="B442" s="1" t="s">
        <v>3354</v>
      </c>
      <c r="C442" s="1" t="s">
        <v>725</v>
      </c>
      <c r="D442" s="10" t="s">
        <v>4054</v>
      </c>
      <c r="E442" s="1" t="s">
        <v>3621</v>
      </c>
      <c r="F442" s="10" t="s">
        <v>3530</v>
      </c>
      <c r="G442" s="7"/>
    </row>
    <row r="443" spans="1:7" x14ac:dyDescent="0.25">
      <c r="A443" s="1" t="s">
        <v>4250</v>
      </c>
      <c r="B443" s="1" t="s">
        <v>3354</v>
      </c>
      <c r="C443" s="1" t="s">
        <v>1246</v>
      </c>
      <c r="D443" s="10" t="s">
        <v>4054</v>
      </c>
      <c r="E443" s="1" t="s">
        <v>3622</v>
      </c>
      <c r="F443" s="10" t="s">
        <v>3585</v>
      </c>
      <c r="G443" s="7">
        <v>288</v>
      </c>
    </row>
    <row r="444" spans="1:7" x14ac:dyDescent="0.25">
      <c r="A444" s="1" t="s">
        <v>4250</v>
      </c>
      <c r="B444" s="1" t="s">
        <v>3354</v>
      </c>
      <c r="C444" s="1" t="s">
        <v>1246</v>
      </c>
      <c r="D444" s="10" t="s">
        <v>4054</v>
      </c>
      <c r="E444" s="1" t="s">
        <v>3622</v>
      </c>
      <c r="F444" s="10" t="s">
        <v>3585</v>
      </c>
      <c r="G444" s="7">
        <v>1800</v>
      </c>
    </row>
    <row r="445" spans="1:7" x14ac:dyDescent="0.25">
      <c r="A445" s="1" t="s">
        <v>1640</v>
      </c>
      <c r="B445" s="1" t="s">
        <v>3370</v>
      </c>
      <c r="C445" s="1" t="s">
        <v>1095</v>
      </c>
      <c r="D445" s="10" t="s">
        <v>4055</v>
      </c>
      <c r="E445" s="1" t="s">
        <v>3618</v>
      </c>
      <c r="F445" s="10" t="s">
        <v>3361</v>
      </c>
      <c r="G445" s="7"/>
    </row>
    <row r="446" spans="1:7" x14ac:dyDescent="0.25">
      <c r="A446" s="1" t="s">
        <v>1640</v>
      </c>
      <c r="B446" s="1" t="s">
        <v>3370</v>
      </c>
      <c r="C446" s="1" t="s">
        <v>1095</v>
      </c>
      <c r="D446" s="10" t="s">
        <v>4055</v>
      </c>
      <c r="E446" s="1" t="s">
        <v>3618</v>
      </c>
      <c r="F446" s="10" t="s">
        <v>3361</v>
      </c>
      <c r="G446" s="7"/>
    </row>
    <row r="447" spans="1:7" x14ac:dyDescent="0.25">
      <c r="A447" s="1" t="s">
        <v>4252</v>
      </c>
      <c r="B447" s="1" t="s">
        <v>3354</v>
      </c>
      <c r="C447" s="1" t="s">
        <v>1246</v>
      </c>
      <c r="D447" s="10" t="s">
        <v>4056</v>
      </c>
      <c r="E447" s="1" t="s">
        <v>3623</v>
      </c>
      <c r="F447" s="10" t="s">
        <v>3361</v>
      </c>
      <c r="G447" s="7">
        <v>72</v>
      </c>
    </row>
    <row r="448" spans="1:7" x14ac:dyDescent="0.25">
      <c r="A448" s="1" t="s">
        <v>4250</v>
      </c>
      <c r="B448" s="1" t="s">
        <v>3354</v>
      </c>
      <c r="C448" s="1" t="s">
        <v>1246</v>
      </c>
      <c r="D448" s="10" t="s">
        <v>4057</v>
      </c>
      <c r="E448" s="1" t="s">
        <v>3624</v>
      </c>
      <c r="F448" s="10" t="s">
        <v>3361</v>
      </c>
      <c r="G448" s="7">
        <v>72</v>
      </c>
    </row>
    <row r="449" spans="1:7" x14ac:dyDescent="0.25">
      <c r="A449" s="1" t="s">
        <v>4250</v>
      </c>
      <c r="B449" s="1" t="s">
        <v>3354</v>
      </c>
      <c r="C449" s="1" t="s">
        <v>1246</v>
      </c>
      <c r="D449" s="10" t="s">
        <v>4058</v>
      </c>
      <c r="E449" s="1" t="s">
        <v>3625</v>
      </c>
      <c r="F449" s="10" t="s">
        <v>3361</v>
      </c>
      <c r="G449" s="7">
        <v>648</v>
      </c>
    </row>
    <row r="450" spans="1:7" x14ac:dyDescent="0.25">
      <c r="A450" s="1" t="s">
        <v>4250</v>
      </c>
      <c r="B450" s="1" t="s">
        <v>3354</v>
      </c>
      <c r="C450" s="1" t="s">
        <v>1246</v>
      </c>
      <c r="D450" s="10" t="s">
        <v>4058</v>
      </c>
      <c r="E450" s="1" t="s">
        <v>3625</v>
      </c>
      <c r="F450" s="10" t="s">
        <v>3361</v>
      </c>
      <c r="G450" s="7">
        <v>144</v>
      </c>
    </row>
    <row r="451" spans="1:7" x14ac:dyDescent="0.25">
      <c r="A451" s="1" t="s">
        <v>4252</v>
      </c>
      <c r="B451" s="1" t="s">
        <v>3354</v>
      </c>
      <c r="C451" s="1" t="s">
        <v>1209</v>
      </c>
      <c r="D451" s="10" t="s">
        <v>4059</v>
      </c>
      <c r="E451" s="1" t="s">
        <v>3626</v>
      </c>
      <c r="F451" s="10" t="s">
        <v>3219</v>
      </c>
      <c r="G451" s="7"/>
    </row>
    <row r="452" spans="1:7" x14ac:dyDescent="0.25">
      <c r="A452" s="1" t="s">
        <v>1640</v>
      </c>
      <c r="B452" s="1" t="s">
        <v>3370</v>
      </c>
      <c r="C452" s="1" t="s">
        <v>1095</v>
      </c>
      <c r="D452" s="10" t="s">
        <v>4059</v>
      </c>
      <c r="E452" s="1" t="s">
        <v>3618</v>
      </c>
      <c r="F452" s="10" t="s">
        <v>3361</v>
      </c>
      <c r="G452" s="7"/>
    </row>
    <row r="453" spans="1:7" x14ac:dyDescent="0.25">
      <c r="A453" s="1" t="s">
        <v>1640</v>
      </c>
      <c r="B453" s="1" t="s">
        <v>3370</v>
      </c>
      <c r="C453" s="1" t="s">
        <v>1095</v>
      </c>
      <c r="D453" s="10" t="s">
        <v>4059</v>
      </c>
      <c r="E453" s="1" t="s">
        <v>3618</v>
      </c>
      <c r="F453" s="10" t="s">
        <v>3361</v>
      </c>
      <c r="G453" s="7"/>
    </row>
    <row r="454" spans="1:7" x14ac:dyDescent="0.25">
      <c r="A454" s="1" t="s">
        <v>4250</v>
      </c>
      <c r="B454" s="1" t="s">
        <v>3354</v>
      </c>
      <c r="C454" s="1" t="s">
        <v>1246</v>
      </c>
      <c r="D454" s="10" t="s">
        <v>4060</v>
      </c>
      <c r="E454" s="1" t="s">
        <v>3627</v>
      </c>
      <c r="F454" s="10" t="s">
        <v>3628</v>
      </c>
      <c r="G454" s="7">
        <v>420</v>
      </c>
    </row>
    <row r="455" spans="1:7" x14ac:dyDescent="0.25">
      <c r="A455" s="1" t="s">
        <v>4252</v>
      </c>
      <c r="B455" s="1" t="s">
        <v>3354</v>
      </c>
      <c r="C455" s="1" t="s">
        <v>1243</v>
      </c>
      <c r="D455" s="10" t="s">
        <v>4061</v>
      </c>
      <c r="E455" s="1" t="s">
        <v>3629</v>
      </c>
      <c r="F455" s="10" t="s">
        <v>3630</v>
      </c>
      <c r="G455" s="7"/>
    </row>
    <row r="456" spans="1:7" x14ac:dyDescent="0.25">
      <c r="A456" s="1" t="s">
        <v>4250</v>
      </c>
      <c r="B456" s="1" t="s">
        <v>3354</v>
      </c>
      <c r="C456" s="1" t="s">
        <v>1246</v>
      </c>
      <c r="D456" s="10" t="s">
        <v>4062</v>
      </c>
      <c r="E456" s="1" t="s">
        <v>3631</v>
      </c>
      <c r="F456" s="10" t="s">
        <v>3361</v>
      </c>
      <c r="G456" s="7">
        <v>72</v>
      </c>
    </row>
    <row r="457" spans="1:7" x14ac:dyDescent="0.25">
      <c r="A457" s="1" t="s">
        <v>4250</v>
      </c>
      <c r="B457" s="1" t="s">
        <v>3354</v>
      </c>
      <c r="C457" s="1" t="s">
        <v>1246</v>
      </c>
      <c r="D457" s="10" t="s">
        <v>4062</v>
      </c>
      <c r="E457" s="1" t="s">
        <v>3631</v>
      </c>
      <c r="F457" s="10" t="s">
        <v>3361</v>
      </c>
      <c r="G457" s="7">
        <v>72</v>
      </c>
    </row>
    <row r="458" spans="1:7" x14ac:dyDescent="0.25">
      <c r="A458" s="1" t="s">
        <v>4250</v>
      </c>
      <c r="B458" s="1" t="s">
        <v>3354</v>
      </c>
      <c r="C458" s="1" t="s">
        <v>1246</v>
      </c>
      <c r="D458" s="10" t="s">
        <v>4062</v>
      </c>
      <c r="E458" s="1" t="s">
        <v>3631</v>
      </c>
      <c r="F458" s="10" t="s">
        <v>3361</v>
      </c>
      <c r="G458" s="7">
        <v>288</v>
      </c>
    </row>
    <row r="459" spans="1:7" x14ac:dyDescent="0.25">
      <c r="A459" s="1" t="s">
        <v>4252</v>
      </c>
      <c r="B459" s="1" t="s">
        <v>3354</v>
      </c>
      <c r="C459" s="1" t="s">
        <v>1209</v>
      </c>
      <c r="D459" s="10" t="s">
        <v>4063</v>
      </c>
      <c r="E459" s="1" t="s">
        <v>3632</v>
      </c>
      <c r="F459" s="10" t="s">
        <v>3219</v>
      </c>
      <c r="G459" s="7"/>
    </row>
    <row r="460" spans="1:7" x14ac:dyDescent="0.25">
      <c r="A460" s="1" t="s">
        <v>4250</v>
      </c>
      <c r="B460" s="1" t="s">
        <v>3354</v>
      </c>
      <c r="C460" s="1" t="s">
        <v>1246</v>
      </c>
      <c r="D460" s="10" t="s">
        <v>4064</v>
      </c>
      <c r="E460" s="1" t="s">
        <v>3633</v>
      </c>
      <c r="F460" s="10" t="s">
        <v>3400</v>
      </c>
      <c r="G460" s="7">
        <v>216</v>
      </c>
    </row>
    <row r="461" spans="1:7" x14ac:dyDescent="0.25">
      <c r="A461" s="1" t="s">
        <v>4250</v>
      </c>
      <c r="B461" s="1" t="s">
        <v>3354</v>
      </c>
      <c r="C461" s="1" t="s">
        <v>1246</v>
      </c>
      <c r="D461" s="10" t="s">
        <v>4065</v>
      </c>
      <c r="E461" s="1" t="s">
        <v>3634</v>
      </c>
      <c r="F461" s="10" t="s">
        <v>3361</v>
      </c>
      <c r="G461" s="7">
        <v>72</v>
      </c>
    </row>
    <row r="462" spans="1:7" x14ac:dyDescent="0.25">
      <c r="A462" s="1" t="s">
        <v>4250</v>
      </c>
      <c r="B462" s="1" t="s">
        <v>3354</v>
      </c>
      <c r="C462" s="1" t="s">
        <v>1246</v>
      </c>
      <c r="D462" s="10" t="s">
        <v>4066</v>
      </c>
      <c r="E462" s="1" t="s">
        <v>3635</v>
      </c>
      <c r="F462" s="10" t="s">
        <v>3361</v>
      </c>
      <c r="G462" s="7">
        <v>72</v>
      </c>
    </row>
    <row r="463" spans="1:7" x14ac:dyDescent="0.25">
      <c r="A463" s="1" t="s">
        <v>4250</v>
      </c>
      <c r="B463" s="1" t="s">
        <v>3354</v>
      </c>
      <c r="C463" s="1" t="s">
        <v>1246</v>
      </c>
      <c r="D463" s="10" t="s">
        <v>4067</v>
      </c>
      <c r="E463" s="1" t="s">
        <v>3636</v>
      </c>
      <c r="F463" s="10" t="s">
        <v>3361</v>
      </c>
      <c r="G463" s="7">
        <v>72</v>
      </c>
    </row>
    <row r="464" spans="1:7" x14ac:dyDescent="0.25">
      <c r="A464" s="1" t="s">
        <v>4250</v>
      </c>
      <c r="B464" s="1" t="s">
        <v>3354</v>
      </c>
      <c r="C464" s="1" t="s">
        <v>803</v>
      </c>
      <c r="D464" s="10" t="s">
        <v>4068</v>
      </c>
      <c r="E464" s="1" t="s">
        <v>3637</v>
      </c>
      <c r="F464" s="10" t="s">
        <v>3504</v>
      </c>
      <c r="G464" s="7"/>
    </row>
    <row r="465" spans="1:7" x14ac:dyDescent="0.25">
      <c r="A465" s="1" t="s">
        <v>4251</v>
      </c>
      <c r="B465" s="1" t="s">
        <v>3354</v>
      </c>
      <c r="C465" s="1" t="s">
        <v>1241</v>
      </c>
      <c r="D465" s="10" t="s">
        <v>4069</v>
      </c>
      <c r="E465" s="1" t="s">
        <v>3638</v>
      </c>
      <c r="F465" s="10" t="s">
        <v>3184</v>
      </c>
      <c r="G465" s="7"/>
    </row>
    <row r="466" spans="1:7" x14ac:dyDescent="0.25">
      <c r="A466" s="1" t="s">
        <v>4251</v>
      </c>
      <c r="B466" s="1" t="s">
        <v>3354</v>
      </c>
      <c r="C466" s="1" t="s">
        <v>1241</v>
      </c>
      <c r="D466" s="10" t="s">
        <v>4069</v>
      </c>
      <c r="E466" s="1" t="s">
        <v>3638</v>
      </c>
      <c r="F466" s="10" t="s">
        <v>3184</v>
      </c>
      <c r="G466" s="7"/>
    </row>
    <row r="467" spans="1:7" x14ac:dyDescent="0.25">
      <c r="A467" s="1" t="s">
        <v>4252</v>
      </c>
      <c r="B467" s="1" t="s">
        <v>3354</v>
      </c>
      <c r="C467" s="1" t="s">
        <v>1241</v>
      </c>
      <c r="D467" s="10" t="s">
        <v>4069</v>
      </c>
      <c r="E467" s="1" t="s">
        <v>3638</v>
      </c>
      <c r="F467" s="10" t="s">
        <v>3184</v>
      </c>
      <c r="G467" s="7"/>
    </row>
    <row r="468" spans="1:7" x14ac:dyDescent="0.25">
      <c r="A468" s="1" t="s">
        <v>4250</v>
      </c>
      <c r="B468" s="1" t="s">
        <v>3354</v>
      </c>
      <c r="C468" s="1" t="s">
        <v>1246</v>
      </c>
      <c r="D468" s="10" t="s">
        <v>4070</v>
      </c>
      <c r="E468" s="1" t="s">
        <v>3639</v>
      </c>
      <c r="F468" s="10" t="s">
        <v>3361</v>
      </c>
      <c r="G468" s="7">
        <v>2309</v>
      </c>
    </row>
    <row r="469" spans="1:7" x14ac:dyDescent="0.25">
      <c r="A469" s="1" t="s">
        <v>4252</v>
      </c>
      <c r="B469" s="1" t="s">
        <v>3354</v>
      </c>
      <c r="C469" s="1" t="s">
        <v>254</v>
      </c>
      <c r="D469" s="10" t="s">
        <v>4071</v>
      </c>
      <c r="E469" s="1" t="s">
        <v>3640</v>
      </c>
      <c r="F469" s="10" t="s">
        <v>3361</v>
      </c>
      <c r="G469" s="7"/>
    </row>
    <row r="470" spans="1:7" x14ac:dyDescent="0.25">
      <c r="A470" s="1" t="s">
        <v>4252</v>
      </c>
      <c r="B470" s="1" t="s">
        <v>3354</v>
      </c>
      <c r="C470" s="1" t="s">
        <v>259</v>
      </c>
      <c r="D470" s="10" t="s">
        <v>4072</v>
      </c>
      <c r="E470" s="1" t="s">
        <v>3643</v>
      </c>
      <c r="F470" s="10" t="s">
        <v>3484</v>
      </c>
      <c r="G470" s="7"/>
    </row>
    <row r="471" spans="1:7" x14ac:dyDescent="0.25">
      <c r="A471" s="1" t="s">
        <v>4252</v>
      </c>
      <c r="B471" s="1" t="s">
        <v>3354</v>
      </c>
      <c r="C471" s="1" t="s">
        <v>1246</v>
      </c>
      <c r="D471" s="10" t="s">
        <v>4072</v>
      </c>
      <c r="E471" s="1" t="s">
        <v>3644</v>
      </c>
      <c r="F471" s="10" t="s">
        <v>3361</v>
      </c>
      <c r="G471" s="7"/>
    </row>
    <row r="472" spans="1:7" x14ac:dyDescent="0.25">
      <c r="A472" s="1" t="s">
        <v>4252</v>
      </c>
      <c r="B472" s="1" t="s">
        <v>3354</v>
      </c>
      <c r="C472" s="1" t="s">
        <v>1246</v>
      </c>
      <c r="D472" s="10" t="s">
        <v>4072</v>
      </c>
      <c r="E472" s="1" t="s">
        <v>3644</v>
      </c>
      <c r="F472" s="10" t="s">
        <v>3361</v>
      </c>
      <c r="G472" s="7"/>
    </row>
    <row r="473" spans="1:7" x14ac:dyDescent="0.25">
      <c r="A473" s="1" t="s">
        <v>4250</v>
      </c>
      <c r="B473" s="1" t="s">
        <v>3354</v>
      </c>
      <c r="C473" s="1" t="s">
        <v>259</v>
      </c>
      <c r="D473" s="10" t="s">
        <v>4072</v>
      </c>
      <c r="E473" s="1" t="s">
        <v>3643</v>
      </c>
      <c r="F473" s="10" t="s">
        <v>3484</v>
      </c>
      <c r="G473" s="7"/>
    </row>
    <row r="474" spans="1:7" x14ac:dyDescent="0.25">
      <c r="A474" s="1" t="s">
        <v>4250</v>
      </c>
      <c r="B474" s="1" t="s">
        <v>3354</v>
      </c>
      <c r="C474" s="1" t="s">
        <v>1246</v>
      </c>
      <c r="D474" s="10" t="s">
        <v>4072</v>
      </c>
      <c r="E474" s="1" t="s">
        <v>3644</v>
      </c>
      <c r="F474" s="10" t="s">
        <v>3361</v>
      </c>
      <c r="G474" s="7">
        <v>72</v>
      </c>
    </row>
    <row r="475" spans="1:7" x14ac:dyDescent="0.25">
      <c r="A475" s="1" t="s">
        <v>4250</v>
      </c>
      <c r="B475" s="1" t="s">
        <v>3354</v>
      </c>
      <c r="C475" s="1" t="s">
        <v>1246</v>
      </c>
      <c r="D475" s="10" t="s">
        <v>4072</v>
      </c>
      <c r="E475" s="1" t="s">
        <v>3644</v>
      </c>
      <c r="F475" s="10" t="s">
        <v>3361</v>
      </c>
      <c r="G475" s="7">
        <v>72</v>
      </c>
    </row>
    <row r="476" spans="1:7" x14ac:dyDescent="0.25">
      <c r="A476" s="1" t="s">
        <v>4250</v>
      </c>
      <c r="B476" s="1" t="s">
        <v>3354</v>
      </c>
      <c r="C476" s="1" t="s">
        <v>1246</v>
      </c>
      <c r="D476" s="10" t="s">
        <v>4073</v>
      </c>
      <c r="E476" s="1" t="s">
        <v>3645</v>
      </c>
      <c r="F476" s="10" t="s">
        <v>3361</v>
      </c>
      <c r="G476" s="7">
        <v>72</v>
      </c>
    </row>
    <row r="477" spans="1:7" x14ac:dyDescent="0.25">
      <c r="A477" s="1" t="s">
        <v>4250</v>
      </c>
      <c r="B477" s="1" t="s">
        <v>3354</v>
      </c>
      <c r="C477" s="1" t="s">
        <v>1246</v>
      </c>
      <c r="D477" s="10" t="s">
        <v>4073</v>
      </c>
      <c r="E477" s="1" t="s">
        <v>3645</v>
      </c>
      <c r="F477" s="10" t="s">
        <v>3361</v>
      </c>
      <c r="G477" s="7">
        <v>72</v>
      </c>
    </row>
    <row r="478" spans="1:7" x14ac:dyDescent="0.25">
      <c r="A478" s="1" t="s">
        <v>4250</v>
      </c>
      <c r="B478" s="1" t="s">
        <v>3354</v>
      </c>
      <c r="C478" s="1" t="s">
        <v>1246</v>
      </c>
      <c r="D478" s="10" t="s">
        <v>4074</v>
      </c>
      <c r="E478" s="1" t="s">
        <v>3646</v>
      </c>
      <c r="F478" s="10" t="s">
        <v>3400</v>
      </c>
      <c r="G478" s="7">
        <v>648</v>
      </c>
    </row>
    <row r="479" spans="1:7" x14ac:dyDescent="0.25">
      <c r="A479" s="1" t="s">
        <v>4250</v>
      </c>
      <c r="B479" s="1" t="s">
        <v>3354</v>
      </c>
      <c r="C479" s="1" t="s">
        <v>1246</v>
      </c>
      <c r="D479" s="10" t="s">
        <v>4074</v>
      </c>
      <c r="E479" s="1" t="s">
        <v>3646</v>
      </c>
      <c r="F479" s="10" t="s">
        <v>3361</v>
      </c>
      <c r="G479" s="7">
        <v>864</v>
      </c>
    </row>
    <row r="480" spans="1:7" x14ac:dyDescent="0.25">
      <c r="A480" s="1" t="s">
        <v>4252</v>
      </c>
      <c r="B480" s="1" t="s">
        <v>3354</v>
      </c>
      <c r="C480" s="1" t="s">
        <v>326</v>
      </c>
      <c r="D480" s="10" t="s">
        <v>4075</v>
      </c>
      <c r="E480" s="1" t="s">
        <v>3647</v>
      </c>
      <c r="F480" s="10" t="s">
        <v>3648</v>
      </c>
      <c r="G480" s="7"/>
    </row>
    <row r="481" spans="1:7" x14ac:dyDescent="0.25">
      <c r="A481" s="1" t="s">
        <v>1640</v>
      </c>
      <c r="B481" s="1" t="s">
        <v>3354</v>
      </c>
      <c r="C481" s="1" t="s">
        <v>1055</v>
      </c>
      <c r="D481" s="10" t="s">
        <v>4076</v>
      </c>
      <c r="E481" s="1" t="s">
        <v>3601</v>
      </c>
      <c r="F481" s="10" t="s">
        <v>3219</v>
      </c>
      <c r="G481" s="7"/>
    </row>
    <row r="482" spans="1:7" x14ac:dyDescent="0.25">
      <c r="A482" s="1" t="s">
        <v>4252</v>
      </c>
      <c r="B482" s="1" t="s">
        <v>3354</v>
      </c>
      <c r="C482" s="1" t="s">
        <v>1241</v>
      </c>
      <c r="D482" s="10" t="s">
        <v>4077</v>
      </c>
      <c r="E482" s="1" t="s">
        <v>3649</v>
      </c>
      <c r="F482" s="10" t="s">
        <v>3184</v>
      </c>
      <c r="G482" s="7"/>
    </row>
    <row r="483" spans="1:7" x14ac:dyDescent="0.25">
      <c r="A483" s="1" t="s">
        <v>4252</v>
      </c>
      <c r="B483" s="1" t="s">
        <v>3354</v>
      </c>
      <c r="C483" s="1" t="s">
        <v>1403</v>
      </c>
      <c r="D483" s="10" t="s">
        <v>4078</v>
      </c>
      <c r="E483" s="1" t="s">
        <v>3650</v>
      </c>
      <c r="F483" s="10" t="s">
        <v>3219</v>
      </c>
      <c r="G483" s="7"/>
    </row>
    <row r="484" spans="1:7" x14ac:dyDescent="0.25">
      <c r="A484" s="1" t="s">
        <v>4250</v>
      </c>
      <c r="B484" s="1" t="s">
        <v>3354</v>
      </c>
      <c r="C484" s="1" t="s">
        <v>1246</v>
      </c>
      <c r="D484" s="10" t="s">
        <v>4079</v>
      </c>
      <c r="E484" s="1" t="s">
        <v>3651</v>
      </c>
      <c r="F484" s="10" t="s">
        <v>3361</v>
      </c>
      <c r="G484" s="7">
        <v>72</v>
      </c>
    </row>
    <row r="485" spans="1:7" x14ac:dyDescent="0.25">
      <c r="A485" s="1" t="s">
        <v>4250</v>
      </c>
      <c r="B485" s="1" t="s">
        <v>3354</v>
      </c>
      <c r="C485" s="1" t="s">
        <v>254</v>
      </c>
      <c r="D485" s="10" t="s">
        <v>4080</v>
      </c>
      <c r="E485" s="1" t="s">
        <v>3652</v>
      </c>
      <c r="F485" s="10" t="s">
        <v>3361</v>
      </c>
      <c r="G485" s="7"/>
    </row>
    <row r="486" spans="1:7" x14ac:dyDescent="0.25">
      <c r="A486" s="1" t="s">
        <v>4251</v>
      </c>
      <c r="B486" s="1" t="s">
        <v>3370</v>
      </c>
      <c r="C486" s="1" t="s">
        <v>241</v>
      </c>
      <c r="D486" s="10" t="s">
        <v>4081</v>
      </c>
      <c r="E486" s="1" t="s">
        <v>3653</v>
      </c>
      <c r="F486" s="10" t="s">
        <v>3654</v>
      </c>
      <c r="G486" s="7"/>
    </row>
    <row r="487" spans="1:7" x14ac:dyDescent="0.25">
      <c r="A487" s="1" t="s">
        <v>4251</v>
      </c>
      <c r="B487" s="1" t="s">
        <v>3370</v>
      </c>
      <c r="C487" s="1" t="s">
        <v>241</v>
      </c>
      <c r="D487" s="10" t="s">
        <v>4082</v>
      </c>
      <c r="E487" s="1" t="s">
        <v>3641</v>
      </c>
      <c r="F487" s="10" t="s">
        <v>3655</v>
      </c>
      <c r="G487" s="7"/>
    </row>
    <row r="488" spans="1:7" x14ac:dyDescent="0.25">
      <c r="A488" s="1" t="s">
        <v>4252</v>
      </c>
      <c r="B488" s="1" t="s">
        <v>3354</v>
      </c>
      <c r="C488" s="1" t="s">
        <v>675</v>
      </c>
      <c r="D488" s="10" t="s">
        <v>4082</v>
      </c>
      <c r="E488" s="1" t="s">
        <v>3656</v>
      </c>
      <c r="F488" s="10" t="s">
        <v>3657</v>
      </c>
      <c r="G488" s="7"/>
    </row>
    <row r="489" spans="1:7" x14ac:dyDescent="0.25">
      <c r="A489" s="1" t="s">
        <v>4250</v>
      </c>
      <c r="B489" s="1" t="s">
        <v>3354</v>
      </c>
      <c r="C489" s="1" t="s">
        <v>1246</v>
      </c>
      <c r="D489" s="10" t="s">
        <v>4083</v>
      </c>
      <c r="E489" s="1" t="s">
        <v>3658</v>
      </c>
      <c r="F489" s="10" t="s">
        <v>3361</v>
      </c>
      <c r="G489" s="7">
        <v>72</v>
      </c>
    </row>
    <row r="490" spans="1:7" x14ac:dyDescent="0.25">
      <c r="A490" s="1" t="s">
        <v>4252</v>
      </c>
      <c r="B490" s="1" t="s">
        <v>3354</v>
      </c>
      <c r="C490" s="1" t="s">
        <v>1241</v>
      </c>
      <c r="D490" s="10" t="s">
        <v>4084</v>
      </c>
      <c r="E490" s="1" t="s">
        <v>3659</v>
      </c>
      <c r="F490" s="10" t="s">
        <v>3184</v>
      </c>
      <c r="G490" s="7"/>
    </row>
    <row r="491" spans="1:7" x14ac:dyDescent="0.25">
      <c r="A491" s="1" t="s">
        <v>4251</v>
      </c>
      <c r="B491" s="1" t="s">
        <v>3370</v>
      </c>
      <c r="C491" s="1" t="s">
        <v>326</v>
      </c>
      <c r="D491" s="10" t="s">
        <v>4085</v>
      </c>
      <c r="E491" s="1" t="s">
        <v>3660</v>
      </c>
      <c r="F491" s="10" t="s">
        <v>3205</v>
      </c>
      <c r="G491" s="7"/>
    </row>
    <row r="492" spans="1:7" x14ac:dyDescent="0.25">
      <c r="A492" s="1" t="s">
        <v>4250</v>
      </c>
      <c r="B492" s="1" t="s">
        <v>3354</v>
      </c>
      <c r="C492" s="1" t="s">
        <v>1276</v>
      </c>
      <c r="D492" s="10" t="s">
        <v>4086</v>
      </c>
      <c r="E492" s="1" t="s">
        <v>3661</v>
      </c>
      <c r="F492" s="10" t="s">
        <v>3249</v>
      </c>
      <c r="G492" s="7"/>
    </row>
    <row r="493" spans="1:7" x14ac:dyDescent="0.25">
      <c r="A493" s="1" t="s">
        <v>4250</v>
      </c>
      <c r="B493" s="1" t="s">
        <v>3354</v>
      </c>
      <c r="C493" s="1" t="s">
        <v>1276</v>
      </c>
      <c r="D493" s="10" t="s">
        <v>4086</v>
      </c>
      <c r="E493" s="1" t="s">
        <v>3661</v>
      </c>
      <c r="F493" s="10" t="s">
        <v>3249</v>
      </c>
      <c r="G493" s="7"/>
    </row>
    <row r="494" spans="1:7" x14ac:dyDescent="0.25">
      <c r="A494" s="1" t="s">
        <v>4251</v>
      </c>
      <c r="B494" s="1" t="s">
        <v>3354</v>
      </c>
      <c r="C494" s="1" t="s">
        <v>1241</v>
      </c>
      <c r="D494" s="10" t="s">
        <v>4087</v>
      </c>
      <c r="E494" s="1" t="s">
        <v>3599</v>
      </c>
      <c r="F494" s="10" t="s">
        <v>3184</v>
      </c>
      <c r="G494" s="7"/>
    </row>
    <row r="495" spans="1:7" x14ac:dyDescent="0.25">
      <c r="A495" s="1" t="s">
        <v>4252</v>
      </c>
      <c r="B495" s="1" t="s">
        <v>3354</v>
      </c>
      <c r="C495" s="1" t="s">
        <v>1241</v>
      </c>
      <c r="D495" s="10" t="s">
        <v>4087</v>
      </c>
      <c r="E495" s="1" t="s">
        <v>3599</v>
      </c>
      <c r="F495" s="10" t="s">
        <v>3184</v>
      </c>
      <c r="G495" s="7"/>
    </row>
    <row r="496" spans="1:7" x14ac:dyDescent="0.25">
      <c r="A496" s="1" t="s">
        <v>4250</v>
      </c>
      <c r="B496" s="1" t="s">
        <v>3370</v>
      </c>
      <c r="C496" s="1" t="s">
        <v>24</v>
      </c>
      <c r="D496" s="10" t="s">
        <v>4087</v>
      </c>
      <c r="E496" s="1" t="s">
        <v>3599</v>
      </c>
      <c r="F496" s="10" t="s">
        <v>3321</v>
      </c>
      <c r="G496" s="7"/>
    </row>
    <row r="497" spans="1:7" x14ac:dyDescent="0.25">
      <c r="A497" s="1" t="s">
        <v>4251</v>
      </c>
      <c r="B497" s="1" t="s">
        <v>3358</v>
      </c>
      <c r="C497" s="1" t="s">
        <v>566</v>
      </c>
      <c r="D497" s="10" t="s">
        <v>4088</v>
      </c>
      <c r="E497" s="1" t="s">
        <v>3662</v>
      </c>
      <c r="F497" s="10" t="s">
        <v>3456</v>
      </c>
      <c r="G497" s="7"/>
    </row>
    <row r="498" spans="1:7" x14ac:dyDescent="0.25">
      <c r="A498" s="1" t="s">
        <v>4252</v>
      </c>
      <c r="B498" s="1" t="s">
        <v>3354</v>
      </c>
      <c r="C498" s="1" t="s">
        <v>1246</v>
      </c>
      <c r="D498" s="10" t="s">
        <v>4089</v>
      </c>
      <c r="E498" s="1" t="s">
        <v>3663</v>
      </c>
      <c r="F498" s="10" t="s">
        <v>3400</v>
      </c>
      <c r="G498" s="7">
        <v>72</v>
      </c>
    </row>
    <row r="499" spans="1:7" x14ac:dyDescent="0.25">
      <c r="A499" s="1" t="s">
        <v>4251</v>
      </c>
      <c r="B499" s="1" t="s">
        <v>3354</v>
      </c>
      <c r="C499" s="1" t="s">
        <v>1241</v>
      </c>
      <c r="D499" s="10" t="s">
        <v>4090</v>
      </c>
      <c r="E499" s="1" t="s">
        <v>3664</v>
      </c>
      <c r="F499" s="10" t="s">
        <v>3184</v>
      </c>
      <c r="G499" s="7"/>
    </row>
    <row r="500" spans="1:7" x14ac:dyDescent="0.25">
      <c r="A500" s="1" t="s">
        <v>4252</v>
      </c>
      <c r="B500" s="1" t="s">
        <v>3354</v>
      </c>
      <c r="C500" s="1" t="s">
        <v>1241</v>
      </c>
      <c r="D500" s="10" t="s">
        <v>4090</v>
      </c>
      <c r="E500" s="1" t="s">
        <v>3664</v>
      </c>
      <c r="F500" s="10" t="s">
        <v>3184</v>
      </c>
      <c r="G500" s="7"/>
    </row>
    <row r="501" spans="1:7" x14ac:dyDescent="0.25">
      <c r="A501" s="1" t="s">
        <v>4252</v>
      </c>
      <c r="B501" s="1" t="s">
        <v>3354</v>
      </c>
      <c r="C501" s="1" t="s">
        <v>1403</v>
      </c>
      <c r="D501" s="10" t="s">
        <v>4091</v>
      </c>
      <c r="E501" s="1" t="s">
        <v>3665</v>
      </c>
      <c r="F501" s="10" t="s">
        <v>3219</v>
      </c>
      <c r="G501" s="7"/>
    </row>
    <row r="502" spans="1:7" x14ac:dyDescent="0.25">
      <c r="A502" s="1" t="s">
        <v>4251</v>
      </c>
      <c r="B502" s="1" t="s">
        <v>3370</v>
      </c>
      <c r="C502" s="1" t="s">
        <v>326</v>
      </c>
      <c r="D502" s="10" t="s">
        <v>4092</v>
      </c>
      <c r="E502" s="1" t="s">
        <v>3666</v>
      </c>
      <c r="F502" s="10" t="s">
        <v>3350</v>
      </c>
      <c r="G502" s="7"/>
    </row>
    <row r="503" spans="1:7" x14ac:dyDescent="0.25">
      <c r="A503" s="1" t="s">
        <v>4252</v>
      </c>
      <c r="B503" s="1" t="s">
        <v>3354</v>
      </c>
      <c r="C503" s="1" t="s">
        <v>1097</v>
      </c>
      <c r="D503" s="10" t="s">
        <v>4093</v>
      </c>
      <c r="E503" s="1" t="s">
        <v>3667</v>
      </c>
      <c r="F503" s="10" t="s">
        <v>3222</v>
      </c>
      <c r="G503" s="7"/>
    </row>
    <row r="504" spans="1:7" x14ac:dyDescent="0.25">
      <c r="A504" s="1" t="s">
        <v>4250</v>
      </c>
      <c r="B504" s="1" t="s">
        <v>3354</v>
      </c>
      <c r="C504" s="1" t="s">
        <v>1483</v>
      </c>
      <c r="D504" s="10" t="s">
        <v>4093</v>
      </c>
      <c r="E504" s="1" t="s">
        <v>3668</v>
      </c>
      <c r="F504" s="10" t="s">
        <v>3522</v>
      </c>
      <c r="G504" s="7"/>
    </row>
    <row r="505" spans="1:7" x14ac:dyDescent="0.25">
      <c r="A505" s="1" t="s">
        <v>1640</v>
      </c>
      <c r="B505" s="1" t="s">
        <v>3354</v>
      </c>
      <c r="C505" s="1" t="s">
        <v>259</v>
      </c>
      <c r="D505" s="10" t="s">
        <v>4094</v>
      </c>
      <c r="E505" s="1" t="s">
        <v>3643</v>
      </c>
      <c r="F505" s="10" t="s">
        <v>3484</v>
      </c>
      <c r="G505" s="7"/>
    </row>
    <row r="506" spans="1:7" x14ac:dyDescent="0.25">
      <c r="A506" s="1" t="s">
        <v>1640</v>
      </c>
      <c r="B506" s="1" t="s">
        <v>3354</v>
      </c>
      <c r="C506" s="1" t="s">
        <v>1055</v>
      </c>
      <c r="D506" s="10" t="s">
        <v>4095</v>
      </c>
      <c r="E506" s="1" t="s">
        <v>3669</v>
      </c>
      <c r="F506" s="10" t="s">
        <v>3219</v>
      </c>
      <c r="G506" s="7"/>
    </row>
    <row r="507" spans="1:7" x14ac:dyDescent="0.25">
      <c r="A507" s="1" t="s">
        <v>4252</v>
      </c>
      <c r="B507" s="1" t="s">
        <v>3354</v>
      </c>
      <c r="C507" s="1" t="s">
        <v>1246</v>
      </c>
      <c r="D507" s="10" t="s">
        <v>4096</v>
      </c>
      <c r="E507" s="1" t="s">
        <v>3670</v>
      </c>
      <c r="F507" s="10" t="s">
        <v>3361</v>
      </c>
      <c r="G507" s="7">
        <v>72</v>
      </c>
    </row>
    <row r="508" spans="1:7" x14ac:dyDescent="0.25">
      <c r="A508" s="1" t="s">
        <v>4251</v>
      </c>
      <c r="B508" s="1" t="s">
        <v>3370</v>
      </c>
      <c r="C508" s="1" t="s">
        <v>915</v>
      </c>
      <c r="D508" s="10" t="s">
        <v>4097</v>
      </c>
      <c r="E508" s="1" t="s">
        <v>3671</v>
      </c>
      <c r="F508" s="10" t="s">
        <v>3166</v>
      </c>
      <c r="G508" s="7">
        <v>6360</v>
      </c>
    </row>
    <row r="509" spans="1:7" x14ac:dyDescent="0.25">
      <c r="A509" s="1" t="s">
        <v>4251</v>
      </c>
      <c r="B509" s="1" t="s">
        <v>3469</v>
      </c>
      <c r="C509" s="1" t="s">
        <v>915</v>
      </c>
      <c r="D509" s="10" t="s">
        <v>4097</v>
      </c>
      <c r="E509" s="1" t="s">
        <v>3671</v>
      </c>
      <c r="F509" s="10" t="s">
        <v>3166</v>
      </c>
      <c r="G509" s="7"/>
    </row>
    <row r="510" spans="1:7" x14ac:dyDescent="0.25">
      <c r="A510" s="1" t="s">
        <v>4250</v>
      </c>
      <c r="B510" s="1" t="s">
        <v>3354</v>
      </c>
      <c r="C510" s="1" t="s">
        <v>803</v>
      </c>
      <c r="D510" s="10" t="s">
        <v>4098</v>
      </c>
      <c r="E510" s="1" t="s">
        <v>3672</v>
      </c>
      <c r="F510" s="10" t="s">
        <v>3673</v>
      </c>
      <c r="G510" s="7"/>
    </row>
    <row r="511" spans="1:7" x14ac:dyDescent="0.25">
      <c r="A511" s="1" t="s">
        <v>1640</v>
      </c>
      <c r="B511" s="1" t="s">
        <v>3354</v>
      </c>
      <c r="C511" s="1" t="s">
        <v>1055</v>
      </c>
      <c r="D511" s="10" t="s">
        <v>4099</v>
      </c>
      <c r="E511" s="1" t="s">
        <v>3674</v>
      </c>
      <c r="F511" s="10" t="s">
        <v>3219</v>
      </c>
      <c r="G511" s="7"/>
    </row>
    <row r="512" spans="1:7" x14ac:dyDescent="0.25">
      <c r="A512" s="1" t="s">
        <v>4252</v>
      </c>
      <c r="B512" s="1" t="s">
        <v>3354</v>
      </c>
      <c r="C512" s="1" t="s">
        <v>1107</v>
      </c>
      <c r="D512" s="10" t="s">
        <v>4100</v>
      </c>
      <c r="E512" s="1" t="s">
        <v>3675</v>
      </c>
      <c r="F512" s="10" t="s">
        <v>3082</v>
      </c>
      <c r="G512" s="7"/>
    </row>
    <row r="513" spans="1:7" x14ac:dyDescent="0.25">
      <c r="A513" s="1" t="s">
        <v>4252</v>
      </c>
      <c r="B513" s="1" t="s">
        <v>3354</v>
      </c>
      <c r="C513" s="1" t="s">
        <v>1241</v>
      </c>
      <c r="D513" s="10" t="s">
        <v>4101</v>
      </c>
      <c r="E513" s="1" t="s">
        <v>3676</v>
      </c>
      <c r="F513" s="10" t="s">
        <v>3184</v>
      </c>
      <c r="G513" s="7"/>
    </row>
    <row r="514" spans="1:7" x14ac:dyDescent="0.25">
      <c r="A514" s="1" t="s">
        <v>4252</v>
      </c>
      <c r="B514" s="1" t="s">
        <v>3354</v>
      </c>
      <c r="C514" s="1" t="s">
        <v>1241</v>
      </c>
      <c r="D514" s="10" t="s">
        <v>3834</v>
      </c>
      <c r="E514" s="1" t="s">
        <v>3677</v>
      </c>
      <c r="F514" s="10" t="s">
        <v>3184</v>
      </c>
      <c r="G514" s="7"/>
    </row>
    <row r="515" spans="1:7" x14ac:dyDescent="0.25">
      <c r="A515" s="1" t="s">
        <v>4252</v>
      </c>
      <c r="B515" s="1" t="s">
        <v>3354</v>
      </c>
      <c r="C515" s="1" t="s">
        <v>254</v>
      </c>
      <c r="D515" s="10" t="s">
        <v>3834</v>
      </c>
      <c r="E515" s="1" t="s">
        <v>3678</v>
      </c>
      <c r="F515" s="10" t="s">
        <v>3361</v>
      </c>
      <c r="G515" s="7"/>
    </row>
    <row r="516" spans="1:7" x14ac:dyDescent="0.25">
      <c r="A516" s="1" t="s">
        <v>4252</v>
      </c>
      <c r="B516" s="1" t="s">
        <v>3354</v>
      </c>
      <c r="C516" s="1" t="s">
        <v>1241</v>
      </c>
      <c r="D516" s="10" t="s">
        <v>3834</v>
      </c>
      <c r="E516" s="1" t="s">
        <v>3677</v>
      </c>
      <c r="F516" s="10" t="s">
        <v>3184</v>
      </c>
      <c r="G516" s="7"/>
    </row>
    <row r="517" spans="1:7" x14ac:dyDescent="0.25">
      <c r="A517" s="1" t="s">
        <v>4252</v>
      </c>
      <c r="B517" s="1" t="s">
        <v>3354</v>
      </c>
      <c r="C517" s="1" t="s">
        <v>1241</v>
      </c>
      <c r="D517" s="10" t="s">
        <v>3834</v>
      </c>
      <c r="E517" s="1" t="s">
        <v>3677</v>
      </c>
      <c r="F517" s="10" t="s">
        <v>3184</v>
      </c>
      <c r="G517" s="7"/>
    </row>
    <row r="518" spans="1:7" x14ac:dyDescent="0.25">
      <c r="A518" s="1" t="s">
        <v>4252</v>
      </c>
      <c r="B518" s="1" t="s">
        <v>3358</v>
      </c>
      <c r="C518" s="1" t="s">
        <v>1488</v>
      </c>
      <c r="D518" s="10" t="s">
        <v>4102</v>
      </c>
      <c r="E518" s="1" t="s">
        <v>3679</v>
      </c>
      <c r="F518" s="10" t="s">
        <v>3491</v>
      </c>
      <c r="G518" s="7"/>
    </row>
    <row r="519" spans="1:7" x14ac:dyDescent="0.25">
      <c r="A519" s="1" t="s">
        <v>4252</v>
      </c>
      <c r="B519" s="1" t="s">
        <v>3354</v>
      </c>
      <c r="C519" s="1" t="s">
        <v>675</v>
      </c>
      <c r="D519" s="10" t="s">
        <v>4102</v>
      </c>
      <c r="E519" s="1" t="s">
        <v>3680</v>
      </c>
      <c r="F519" s="10" t="s">
        <v>3681</v>
      </c>
      <c r="G519" s="7"/>
    </row>
    <row r="520" spans="1:7" x14ac:dyDescent="0.25">
      <c r="A520" s="1" t="s">
        <v>4250</v>
      </c>
      <c r="B520" s="1" t="s">
        <v>3358</v>
      </c>
      <c r="C520" s="1" t="s">
        <v>1488</v>
      </c>
      <c r="D520" s="10" t="s">
        <v>4103</v>
      </c>
      <c r="E520" s="1" t="s">
        <v>3676</v>
      </c>
      <c r="F520" s="10" t="s">
        <v>3219</v>
      </c>
      <c r="G520" s="7"/>
    </row>
    <row r="521" spans="1:7" x14ac:dyDescent="0.25">
      <c r="A521" s="1" t="s">
        <v>4252</v>
      </c>
      <c r="B521" s="1" t="s">
        <v>3354</v>
      </c>
      <c r="C521" s="1" t="s">
        <v>1506</v>
      </c>
      <c r="D521" s="10" t="s">
        <v>4104</v>
      </c>
      <c r="E521" s="1" t="s">
        <v>3682</v>
      </c>
      <c r="F521" s="10" t="s">
        <v>3219</v>
      </c>
      <c r="G521" s="7"/>
    </row>
    <row r="522" spans="1:7" x14ac:dyDescent="0.25">
      <c r="A522" s="1" t="s">
        <v>4252</v>
      </c>
      <c r="B522" s="1" t="s">
        <v>3354</v>
      </c>
      <c r="C522" s="1" t="s">
        <v>1506</v>
      </c>
      <c r="D522" s="10" t="s">
        <v>4104</v>
      </c>
      <c r="E522" s="1" t="s">
        <v>3683</v>
      </c>
      <c r="F522" s="10" t="s">
        <v>3219</v>
      </c>
      <c r="G522" s="7"/>
    </row>
    <row r="523" spans="1:7" x14ac:dyDescent="0.25">
      <c r="A523" s="1" t="s">
        <v>4251</v>
      </c>
      <c r="B523" s="1" t="s">
        <v>3354</v>
      </c>
      <c r="C523" s="1" t="s">
        <v>1241</v>
      </c>
      <c r="D523" s="10" t="s">
        <v>4105</v>
      </c>
      <c r="E523" s="1" t="s">
        <v>3684</v>
      </c>
      <c r="F523" s="10" t="s">
        <v>3184</v>
      </c>
      <c r="G523" s="7"/>
    </row>
    <row r="524" spans="1:7" x14ac:dyDescent="0.25">
      <c r="A524" s="1" t="s">
        <v>4250</v>
      </c>
      <c r="B524" s="1" t="s">
        <v>3358</v>
      </c>
      <c r="C524" s="1" t="s">
        <v>1488</v>
      </c>
      <c r="D524" s="10" t="s">
        <v>4106</v>
      </c>
      <c r="E524" s="1" t="s">
        <v>3685</v>
      </c>
      <c r="F524" s="10" t="s">
        <v>3219</v>
      </c>
      <c r="G524" s="7"/>
    </row>
    <row r="525" spans="1:7" x14ac:dyDescent="0.25">
      <c r="A525" s="1" t="s">
        <v>4252</v>
      </c>
      <c r="B525" s="1" t="s">
        <v>3354</v>
      </c>
      <c r="C525" s="1" t="s">
        <v>969</v>
      </c>
      <c r="D525" s="10" t="s">
        <v>4107</v>
      </c>
      <c r="E525" s="1" t="s">
        <v>3686</v>
      </c>
      <c r="F525" s="10" t="s">
        <v>3687</v>
      </c>
      <c r="G525" s="7"/>
    </row>
    <row r="526" spans="1:7" x14ac:dyDescent="0.25">
      <c r="A526" s="1" t="s">
        <v>4252</v>
      </c>
      <c r="B526" s="1" t="s">
        <v>3354</v>
      </c>
      <c r="C526" s="1" t="s">
        <v>1246</v>
      </c>
      <c r="D526" s="10" t="s">
        <v>4108</v>
      </c>
      <c r="E526" s="1" t="s">
        <v>3688</v>
      </c>
      <c r="F526" s="10" t="s">
        <v>3361</v>
      </c>
      <c r="G526" s="7">
        <v>72</v>
      </c>
    </row>
    <row r="527" spans="1:7" x14ac:dyDescent="0.25">
      <c r="A527" s="1" t="s">
        <v>4252</v>
      </c>
      <c r="B527" s="1" t="s">
        <v>3354</v>
      </c>
      <c r="C527" s="1" t="s">
        <v>1246</v>
      </c>
      <c r="D527" s="10" t="s">
        <v>4109</v>
      </c>
      <c r="E527" s="1" t="s">
        <v>3689</v>
      </c>
      <c r="F527" s="10" t="s">
        <v>3361</v>
      </c>
      <c r="G527" s="7">
        <v>95</v>
      </c>
    </row>
    <row r="528" spans="1:7" x14ac:dyDescent="0.25">
      <c r="A528" s="1" t="s">
        <v>1640</v>
      </c>
      <c r="B528" s="1" t="s">
        <v>3354</v>
      </c>
      <c r="C528" s="1" t="s">
        <v>1124</v>
      </c>
      <c r="D528" s="10" t="s">
        <v>4110</v>
      </c>
      <c r="E528" s="1" t="s">
        <v>3690</v>
      </c>
      <c r="F528" s="10" t="s">
        <v>3691</v>
      </c>
      <c r="G528" s="7"/>
    </row>
    <row r="529" spans="1:7" x14ac:dyDescent="0.25">
      <c r="A529" s="1" t="s">
        <v>1640</v>
      </c>
      <c r="B529" s="1" t="s">
        <v>3354</v>
      </c>
      <c r="C529" s="1" t="s">
        <v>1124</v>
      </c>
      <c r="D529" s="10" t="s">
        <v>4110</v>
      </c>
      <c r="E529" s="1" t="s">
        <v>3690</v>
      </c>
      <c r="F529" s="10" t="s">
        <v>3692</v>
      </c>
      <c r="G529" s="7"/>
    </row>
    <row r="530" spans="1:7" x14ac:dyDescent="0.25">
      <c r="A530" s="1" t="s">
        <v>1640</v>
      </c>
      <c r="B530" s="1" t="s">
        <v>3370</v>
      </c>
      <c r="C530" s="1" t="s">
        <v>1095</v>
      </c>
      <c r="D530" s="10" t="s">
        <v>4111</v>
      </c>
      <c r="E530" s="1" t="s">
        <v>3668</v>
      </c>
      <c r="F530" s="10" t="s">
        <v>3361</v>
      </c>
      <c r="G530" s="7"/>
    </row>
    <row r="531" spans="1:7" x14ac:dyDescent="0.25">
      <c r="A531" s="1" t="s">
        <v>4251</v>
      </c>
      <c r="B531" s="1" t="s">
        <v>3354</v>
      </c>
      <c r="C531" s="1" t="s">
        <v>1241</v>
      </c>
      <c r="D531" s="10" t="s">
        <v>4112</v>
      </c>
      <c r="E531" s="1" t="s">
        <v>3693</v>
      </c>
      <c r="F531" s="10" t="s">
        <v>2848</v>
      </c>
      <c r="G531" s="7"/>
    </row>
    <row r="532" spans="1:7" x14ac:dyDescent="0.25">
      <c r="A532" s="1" t="s">
        <v>4252</v>
      </c>
      <c r="B532" s="1" t="s">
        <v>3354</v>
      </c>
      <c r="C532" s="1" t="s">
        <v>1241</v>
      </c>
      <c r="D532" s="10" t="s">
        <v>4112</v>
      </c>
      <c r="E532" s="1" t="s">
        <v>3693</v>
      </c>
      <c r="F532" s="10" t="s">
        <v>2848</v>
      </c>
      <c r="G532" s="7"/>
    </row>
    <row r="533" spans="1:7" x14ac:dyDescent="0.25">
      <c r="A533" s="1" t="s">
        <v>1640</v>
      </c>
      <c r="B533" s="1" t="s">
        <v>3370</v>
      </c>
      <c r="C533" s="1" t="s">
        <v>1095</v>
      </c>
      <c r="D533" s="10" t="s">
        <v>4113</v>
      </c>
      <c r="E533" s="1" t="s">
        <v>3694</v>
      </c>
      <c r="F533" s="10" t="s">
        <v>2815</v>
      </c>
      <c r="G533" s="7"/>
    </row>
    <row r="534" spans="1:7" x14ac:dyDescent="0.25">
      <c r="A534" s="1" t="s">
        <v>4252</v>
      </c>
      <c r="B534" s="1" t="s">
        <v>3354</v>
      </c>
      <c r="C534" s="1" t="s">
        <v>1241</v>
      </c>
      <c r="D534" s="10" t="s">
        <v>3837</v>
      </c>
      <c r="E534" s="1" t="s">
        <v>3695</v>
      </c>
      <c r="F534" s="10" t="s">
        <v>3184</v>
      </c>
      <c r="G534" s="7"/>
    </row>
    <row r="535" spans="1:7" x14ac:dyDescent="0.25">
      <c r="A535" s="1" t="s">
        <v>4252</v>
      </c>
      <c r="B535" s="1" t="s">
        <v>3354</v>
      </c>
      <c r="C535" s="1" t="s">
        <v>1107</v>
      </c>
      <c r="D535" s="10" t="s">
        <v>4114</v>
      </c>
      <c r="E535" s="1" t="s">
        <v>3675</v>
      </c>
      <c r="F535" s="10" t="s">
        <v>3082</v>
      </c>
      <c r="G535" s="7"/>
    </row>
    <row r="536" spans="1:7" x14ac:dyDescent="0.25">
      <c r="A536" s="1" t="s">
        <v>4252</v>
      </c>
      <c r="B536" s="1" t="s">
        <v>3354</v>
      </c>
      <c r="C536" s="1" t="s">
        <v>1246</v>
      </c>
      <c r="D536" s="10" t="s">
        <v>4115</v>
      </c>
      <c r="E536" s="1" t="s">
        <v>3696</v>
      </c>
      <c r="F536" s="10" t="s">
        <v>3361</v>
      </c>
      <c r="G536" s="7">
        <v>72</v>
      </c>
    </row>
    <row r="537" spans="1:7" x14ac:dyDescent="0.25">
      <c r="A537" s="1" t="s">
        <v>4252</v>
      </c>
      <c r="B537" s="1" t="s">
        <v>3354</v>
      </c>
      <c r="C537" s="1" t="s">
        <v>1246</v>
      </c>
      <c r="D537" s="10" t="s">
        <v>4115</v>
      </c>
      <c r="E537" s="1" t="s">
        <v>3696</v>
      </c>
      <c r="F537" s="10" t="s">
        <v>3361</v>
      </c>
      <c r="G537" s="7">
        <v>144</v>
      </c>
    </row>
    <row r="538" spans="1:7" x14ac:dyDescent="0.25">
      <c r="A538" s="1" t="s">
        <v>4252</v>
      </c>
      <c r="B538" s="1" t="s">
        <v>3354</v>
      </c>
      <c r="C538" s="1" t="s">
        <v>1246</v>
      </c>
      <c r="D538" s="10" t="s">
        <v>4115</v>
      </c>
      <c r="E538" s="1" t="s">
        <v>3696</v>
      </c>
      <c r="F538" s="10" t="s">
        <v>3400</v>
      </c>
      <c r="G538" s="7">
        <v>792</v>
      </c>
    </row>
    <row r="539" spans="1:7" x14ac:dyDescent="0.25">
      <c r="A539" s="1" t="s">
        <v>4252</v>
      </c>
      <c r="B539" s="1" t="s">
        <v>3354</v>
      </c>
      <c r="C539" s="1" t="s">
        <v>1246</v>
      </c>
      <c r="D539" s="10" t="s">
        <v>4115</v>
      </c>
      <c r="E539" s="1" t="s">
        <v>3696</v>
      </c>
      <c r="F539" s="10" t="s">
        <v>3361</v>
      </c>
      <c r="G539" s="7">
        <v>576</v>
      </c>
    </row>
    <row r="540" spans="1:7" x14ac:dyDescent="0.25">
      <c r="A540" s="1" t="s">
        <v>4252</v>
      </c>
      <c r="B540" s="1" t="s">
        <v>3354</v>
      </c>
      <c r="C540" s="1" t="s">
        <v>1246</v>
      </c>
      <c r="D540" s="10" t="s">
        <v>4115</v>
      </c>
      <c r="E540" s="1" t="s">
        <v>3696</v>
      </c>
      <c r="F540" s="10" t="s">
        <v>3361</v>
      </c>
      <c r="G540" s="7">
        <v>288</v>
      </c>
    </row>
    <row r="541" spans="1:7" x14ac:dyDescent="0.25">
      <c r="A541" s="1" t="s">
        <v>4252</v>
      </c>
      <c r="B541" s="1" t="s">
        <v>3354</v>
      </c>
      <c r="C541" s="1" t="s">
        <v>1246</v>
      </c>
      <c r="D541" s="10" t="s">
        <v>4115</v>
      </c>
      <c r="E541" s="1" t="s">
        <v>3696</v>
      </c>
      <c r="F541" s="10" t="s">
        <v>3361</v>
      </c>
      <c r="G541" s="7">
        <v>1728</v>
      </c>
    </row>
    <row r="542" spans="1:7" x14ac:dyDescent="0.25">
      <c r="A542" s="1" t="s">
        <v>4252</v>
      </c>
      <c r="B542" s="1" t="s">
        <v>3354</v>
      </c>
      <c r="C542" s="1" t="s">
        <v>1246</v>
      </c>
      <c r="D542" s="10" t="s">
        <v>4115</v>
      </c>
      <c r="E542" s="1" t="s">
        <v>3696</v>
      </c>
      <c r="F542" s="10" t="s">
        <v>3361</v>
      </c>
      <c r="G542" s="7">
        <v>72</v>
      </c>
    </row>
    <row r="543" spans="1:7" x14ac:dyDescent="0.25">
      <c r="A543" s="1" t="s">
        <v>4252</v>
      </c>
      <c r="B543" s="1" t="s">
        <v>3354</v>
      </c>
      <c r="C543" s="1" t="s">
        <v>1246</v>
      </c>
      <c r="D543" s="10" t="s">
        <v>4116</v>
      </c>
      <c r="E543" s="1" t="s">
        <v>3697</v>
      </c>
      <c r="F543" s="10" t="s">
        <v>3361</v>
      </c>
      <c r="G543" s="7">
        <v>72</v>
      </c>
    </row>
    <row r="544" spans="1:7" x14ac:dyDescent="0.25">
      <c r="A544" s="1" t="s">
        <v>4252</v>
      </c>
      <c r="B544" s="1" t="s">
        <v>3354</v>
      </c>
      <c r="C544" s="1" t="s">
        <v>1246</v>
      </c>
      <c r="D544" s="10" t="s">
        <v>4117</v>
      </c>
      <c r="E544" s="1" t="s">
        <v>3699</v>
      </c>
      <c r="F544" s="10" t="s">
        <v>3361</v>
      </c>
      <c r="G544" s="7">
        <v>144</v>
      </c>
    </row>
    <row r="545" spans="1:7" x14ac:dyDescent="0.25">
      <c r="A545" s="1" t="s">
        <v>4252</v>
      </c>
      <c r="B545" s="1" t="s">
        <v>3354</v>
      </c>
      <c r="C545" s="1" t="s">
        <v>1246</v>
      </c>
      <c r="D545" s="10" t="s">
        <v>4117</v>
      </c>
      <c r="E545" s="1" t="s">
        <v>3699</v>
      </c>
      <c r="F545" s="10" t="s">
        <v>3361</v>
      </c>
      <c r="G545" s="7">
        <v>72</v>
      </c>
    </row>
    <row r="546" spans="1:7" x14ac:dyDescent="0.25">
      <c r="A546" s="1" t="s">
        <v>1640</v>
      </c>
      <c r="B546" s="1" t="s">
        <v>3358</v>
      </c>
      <c r="C546" s="1" t="s">
        <v>1004</v>
      </c>
      <c r="D546" s="10" t="s">
        <v>4117</v>
      </c>
      <c r="E546" s="1" t="s">
        <v>3698</v>
      </c>
      <c r="F546" s="10" t="s">
        <v>3219</v>
      </c>
      <c r="G546" s="7"/>
    </row>
    <row r="547" spans="1:7" x14ac:dyDescent="0.25">
      <c r="A547" s="1" t="s">
        <v>4252</v>
      </c>
      <c r="B547" s="1" t="s">
        <v>3354</v>
      </c>
      <c r="C547" s="1" t="s">
        <v>1048</v>
      </c>
      <c r="D547" s="10" t="s">
        <v>4118</v>
      </c>
      <c r="E547" s="1" t="s">
        <v>3700</v>
      </c>
      <c r="F547" s="10" t="s">
        <v>3361</v>
      </c>
      <c r="G547" s="7"/>
    </row>
    <row r="548" spans="1:7" x14ac:dyDescent="0.25">
      <c r="A548" s="1" t="s">
        <v>4252</v>
      </c>
      <c r="B548" s="1" t="s">
        <v>3354</v>
      </c>
      <c r="C548" s="1" t="s">
        <v>1246</v>
      </c>
      <c r="D548" s="10" t="s">
        <v>4119</v>
      </c>
      <c r="E548" s="1" t="s">
        <v>3701</v>
      </c>
      <c r="F548" s="10" t="s">
        <v>3361</v>
      </c>
      <c r="G548" s="7">
        <v>1110</v>
      </c>
    </row>
    <row r="549" spans="1:7" x14ac:dyDescent="0.25">
      <c r="A549" s="1" t="s">
        <v>4252</v>
      </c>
      <c r="B549" s="1" t="s">
        <v>3354</v>
      </c>
      <c r="C549" s="1" t="s">
        <v>259</v>
      </c>
      <c r="D549" s="10" t="s">
        <v>4120</v>
      </c>
      <c r="E549" s="1" t="s">
        <v>3702</v>
      </c>
      <c r="F549" s="10" t="s">
        <v>3219</v>
      </c>
      <c r="G549" s="7"/>
    </row>
    <row r="550" spans="1:7" x14ac:dyDescent="0.25">
      <c r="A550" s="1" t="s">
        <v>4252</v>
      </c>
      <c r="B550" s="1" t="s">
        <v>3354</v>
      </c>
      <c r="C550" s="1" t="s">
        <v>1246</v>
      </c>
      <c r="D550" s="10" t="s">
        <v>4120</v>
      </c>
      <c r="E550" s="1" t="s">
        <v>3704</v>
      </c>
      <c r="F550" s="10" t="s">
        <v>3361</v>
      </c>
      <c r="G550" s="7">
        <v>648</v>
      </c>
    </row>
    <row r="551" spans="1:7" x14ac:dyDescent="0.25">
      <c r="A551" s="1" t="s">
        <v>4250</v>
      </c>
      <c r="B551" s="1" t="s">
        <v>3354</v>
      </c>
      <c r="C551" s="1" t="s">
        <v>254</v>
      </c>
      <c r="D551" s="10" t="s">
        <v>4120</v>
      </c>
      <c r="E551" s="1" t="s">
        <v>3703</v>
      </c>
      <c r="F551" s="10" t="s">
        <v>3361</v>
      </c>
    </row>
    <row r="552" spans="1:7" x14ac:dyDescent="0.25">
      <c r="A552" s="1" t="s">
        <v>4252</v>
      </c>
      <c r="B552" s="1" t="s">
        <v>3354</v>
      </c>
      <c r="C552" s="1" t="s">
        <v>1246</v>
      </c>
      <c r="D552" s="10" t="s">
        <v>4121</v>
      </c>
      <c r="E552" s="1" t="s">
        <v>3705</v>
      </c>
      <c r="F552" s="10" t="s">
        <v>3361</v>
      </c>
      <c r="G552" s="7">
        <v>72</v>
      </c>
    </row>
    <row r="553" spans="1:7" x14ac:dyDescent="0.25">
      <c r="A553" s="1" t="s">
        <v>4252</v>
      </c>
      <c r="B553" s="1" t="s">
        <v>3354</v>
      </c>
      <c r="C553" s="1" t="s">
        <v>1246</v>
      </c>
      <c r="D553" s="10" t="s">
        <v>4121</v>
      </c>
      <c r="E553" s="1" t="s">
        <v>3705</v>
      </c>
      <c r="F553" s="10" t="s">
        <v>3361</v>
      </c>
      <c r="G553" s="7">
        <v>72</v>
      </c>
    </row>
    <row r="554" spans="1:7" x14ac:dyDescent="0.25">
      <c r="A554" s="1" t="s">
        <v>4252</v>
      </c>
      <c r="B554" s="1" t="s">
        <v>3354</v>
      </c>
      <c r="C554" s="1" t="s">
        <v>1246</v>
      </c>
      <c r="D554" s="10" t="s">
        <v>4121</v>
      </c>
      <c r="E554" s="1" t="s">
        <v>3705</v>
      </c>
      <c r="F554" s="10" t="s">
        <v>3361</v>
      </c>
      <c r="G554" s="7">
        <v>288</v>
      </c>
    </row>
    <row r="555" spans="1:7" x14ac:dyDescent="0.25">
      <c r="A555" s="1" t="s">
        <v>4252</v>
      </c>
      <c r="B555" s="1" t="s">
        <v>3354</v>
      </c>
      <c r="C555" s="1" t="s">
        <v>1246</v>
      </c>
      <c r="D555" s="10" t="s">
        <v>4122</v>
      </c>
      <c r="E555" s="1" t="s">
        <v>3706</v>
      </c>
      <c r="F555" s="10" t="s">
        <v>3361</v>
      </c>
      <c r="G555" s="7">
        <v>216</v>
      </c>
    </row>
    <row r="556" spans="1:7" x14ac:dyDescent="0.25">
      <c r="A556" s="1" t="s">
        <v>4250</v>
      </c>
      <c r="B556" s="1" t="s">
        <v>3354</v>
      </c>
      <c r="C556" s="1" t="s">
        <v>1004</v>
      </c>
      <c r="D556" s="10" t="s">
        <v>4123</v>
      </c>
      <c r="E556" s="1" t="s">
        <v>3707</v>
      </c>
      <c r="F556" s="10" t="s">
        <v>3219</v>
      </c>
      <c r="G556" s="7"/>
    </row>
    <row r="557" spans="1:7" x14ac:dyDescent="0.25">
      <c r="A557" s="1" t="s">
        <v>4250</v>
      </c>
      <c r="B557" s="1" t="s">
        <v>3354</v>
      </c>
      <c r="C557" s="1" t="s">
        <v>1246</v>
      </c>
      <c r="D557" s="10" t="s">
        <v>4124</v>
      </c>
      <c r="E557" s="1" t="s">
        <v>3708</v>
      </c>
      <c r="F557" s="10" t="s">
        <v>3361</v>
      </c>
      <c r="G557" s="7">
        <v>144</v>
      </c>
    </row>
    <row r="558" spans="1:7" x14ac:dyDescent="0.25">
      <c r="A558" s="1" t="s">
        <v>4252</v>
      </c>
      <c r="B558" s="1" t="s">
        <v>3354</v>
      </c>
      <c r="C558" s="1" t="s">
        <v>1097</v>
      </c>
      <c r="D558" s="10" t="s">
        <v>4125</v>
      </c>
      <c r="E558" s="1" t="s">
        <v>3709</v>
      </c>
      <c r="F558" s="10" t="s">
        <v>3710</v>
      </c>
      <c r="G558" s="7"/>
    </row>
    <row r="559" spans="1:7" x14ac:dyDescent="0.25">
      <c r="A559" s="1" t="s">
        <v>1640</v>
      </c>
      <c r="B559" s="1" t="s">
        <v>3354</v>
      </c>
      <c r="C559" s="1" t="s">
        <v>1355</v>
      </c>
      <c r="D559" s="10" t="s">
        <v>4126</v>
      </c>
      <c r="E559" s="1" t="s">
        <v>3711</v>
      </c>
      <c r="F559" s="10" t="s">
        <v>3642</v>
      </c>
      <c r="G559" s="7"/>
    </row>
    <row r="560" spans="1:7" x14ac:dyDescent="0.25">
      <c r="A560" s="1" t="s">
        <v>4252</v>
      </c>
      <c r="B560" s="1" t="s">
        <v>3354</v>
      </c>
      <c r="C560" s="1" t="s">
        <v>1246</v>
      </c>
      <c r="D560" s="10" t="s">
        <v>4127</v>
      </c>
      <c r="E560" s="1" t="s">
        <v>3712</v>
      </c>
      <c r="F560" s="10" t="s">
        <v>3361</v>
      </c>
      <c r="G560" s="7">
        <v>288</v>
      </c>
    </row>
    <row r="561" spans="1:7" x14ac:dyDescent="0.25">
      <c r="A561" s="1" t="s">
        <v>4251</v>
      </c>
      <c r="B561" s="1" t="s">
        <v>3370</v>
      </c>
      <c r="C561" s="1" t="s">
        <v>241</v>
      </c>
      <c r="D561" s="10" t="s">
        <v>4128</v>
      </c>
      <c r="E561" s="1" t="s">
        <v>3713</v>
      </c>
      <c r="F561" s="10" t="s">
        <v>3112</v>
      </c>
      <c r="G561" s="7"/>
    </row>
    <row r="562" spans="1:7" x14ac:dyDescent="0.25">
      <c r="A562" s="1" t="s">
        <v>4252</v>
      </c>
      <c r="B562" s="1" t="s">
        <v>3354</v>
      </c>
      <c r="C562" s="1" t="s">
        <v>677</v>
      </c>
      <c r="D562" s="10" t="s">
        <v>4129</v>
      </c>
      <c r="E562" s="1" t="s">
        <v>3714</v>
      </c>
      <c r="F562" s="10" t="s">
        <v>3372</v>
      </c>
      <c r="G562" s="7"/>
    </row>
    <row r="563" spans="1:7" x14ac:dyDescent="0.25">
      <c r="A563" s="1" t="s">
        <v>4250</v>
      </c>
      <c r="B563" s="1" t="s">
        <v>3354</v>
      </c>
      <c r="C563" s="1" t="s">
        <v>1276</v>
      </c>
      <c r="D563" s="10" t="s">
        <v>4130</v>
      </c>
      <c r="E563" s="1" t="s">
        <v>3715</v>
      </c>
      <c r="F563" s="10" t="s">
        <v>3249</v>
      </c>
      <c r="G563" s="7"/>
    </row>
    <row r="564" spans="1:7" x14ac:dyDescent="0.25">
      <c r="A564" s="1" t="s">
        <v>4252</v>
      </c>
      <c r="B564" s="1" t="s">
        <v>3354</v>
      </c>
      <c r="C564" s="1" t="s">
        <v>1246</v>
      </c>
      <c r="D564" s="10" t="s">
        <v>4131</v>
      </c>
      <c r="E564" s="1" t="s">
        <v>3716</v>
      </c>
      <c r="F564" s="10" t="s">
        <v>3361</v>
      </c>
      <c r="G564" s="7">
        <v>72</v>
      </c>
    </row>
    <row r="565" spans="1:7" x14ac:dyDescent="0.25">
      <c r="A565" s="1" t="s">
        <v>4252</v>
      </c>
      <c r="B565" s="1" t="s">
        <v>3354</v>
      </c>
      <c r="C565" s="1" t="s">
        <v>1246</v>
      </c>
      <c r="D565" s="10" t="s">
        <v>4131</v>
      </c>
      <c r="E565" s="1" t="s">
        <v>3716</v>
      </c>
      <c r="F565" s="10" t="s">
        <v>3361</v>
      </c>
      <c r="G565" s="7">
        <v>72</v>
      </c>
    </row>
    <row r="566" spans="1:7" x14ac:dyDescent="0.25">
      <c r="A566" s="1" t="s">
        <v>4250</v>
      </c>
      <c r="B566" s="1" t="s">
        <v>3354</v>
      </c>
      <c r="C566" s="1" t="s">
        <v>1246</v>
      </c>
      <c r="D566" s="10" t="s">
        <v>4132</v>
      </c>
      <c r="E566" s="1" t="s">
        <v>3717</v>
      </c>
      <c r="F566" s="10" t="s">
        <v>3361</v>
      </c>
      <c r="G566" s="7">
        <v>144</v>
      </c>
    </row>
    <row r="567" spans="1:7" x14ac:dyDescent="0.25">
      <c r="A567" s="1" t="s">
        <v>1640</v>
      </c>
      <c r="B567" s="1" t="s">
        <v>3358</v>
      </c>
      <c r="C567" s="1" t="s">
        <v>725</v>
      </c>
      <c r="D567" s="10" t="s">
        <v>4133</v>
      </c>
      <c r="E567" s="1" t="s">
        <v>3718</v>
      </c>
      <c r="F567" s="10" t="s">
        <v>2092</v>
      </c>
      <c r="G567" s="7"/>
    </row>
    <row r="568" spans="1:7" x14ac:dyDescent="0.25">
      <c r="A568" s="1" t="s">
        <v>4252</v>
      </c>
      <c r="B568" s="1" t="s">
        <v>3354</v>
      </c>
      <c r="C568" s="1" t="s">
        <v>1246</v>
      </c>
      <c r="D568" s="10" t="s">
        <v>4134</v>
      </c>
      <c r="E568" s="1" t="s">
        <v>3719</v>
      </c>
      <c r="F568" s="10" t="s">
        <v>3361</v>
      </c>
      <c r="G568" s="7">
        <v>864</v>
      </c>
    </row>
    <row r="569" spans="1:7" x14ac:dyDescent="0.25">
      <c r="A569" s="1" t="s">
        <v>4252</v>
      </c>
      <c r="B569" s="1" t="s">
        <v>3354</v>
      </c>
      <c r="C569" s="1" t="s">
        <v>1246</v>
      </c>
      <c r="D569" s="10" t="s">
        <v>4134</v>
      </c>
      <c r="E569" s="1" t="s">
        <v>3719</v>
      </c>
      <c r="F569" s="10" t="s">
        <v>3361</v>
      </c>
      <c r="G569" s="7">
        <v>576</v>
      </c>
    </row>
    <row r="570" spans="1:7" x14ac:dyDescent="0.25">
      <c r="A570" s="1" t="s">
        <v>4251</v>
      </c>
      <c r="B570" s="1" t="s">
        <v>3354</v>
      </c>
      <c r="C570" s="1" t="s">
        <v>1814</v>
      </c>
      <c r="D570" s="10" t="s">
        <v>4135</v>
      </c>
      <c r="E570" s="1" t="s">
        <v>3720</v>
      </c>
      <c r="F570" s="10" t="s">
        <v>3219</v>
      </c>
      <c r="G570" s="7"/>
    </row>
    <row r="571" spans="1:7" x14ac:dyDescent="0.25">
      <c r="A571" s="1" t="s">
        <v>4250</v>
      </c>
      <c r="B571" s="1" t="s">
        <v>3358</v>
      </c>
      <c r="C571" s="1" t="s">
        <v>1488</v>
      </c>
      <c r="D571" s="10" t="s">
        <v>4136</v>
      </c>
      <c r="E571" s="1" t="s">
        <v>3721</v>
      </c>
      <c r="F571" s="10" t="s">
        <v>3222</v>
      </c>
      <c r="G571" s="7">
        <v>5670</v>
      </c>
    </row>
    <row r="572" spans="1:7" x14ac:dyDescent="0.25">
      <c r="A572" s="1" t="s">
        <v>4252</v>
      </c>
      <c r="B572" s="1" t="s">
        <v>3354</v>
      </c>
      <c r="C572" s="1" t="s">
        <v>1246</v>
      </c>
      <c r="D572" s="10" t="s">
        <v>4137</v>
      </c>
      <c r="E572" s="1" t="s">
        <v>3722</v>
      </c>
      <c r="F572" s="10" t="s">
        <v>3361</v>
      </c>
      <c r="G572" s="7">
        <v>72</v>
      </c>
    </row>
    <row r="573" spans="1:7" x14ac:dyDescent="0.25">
      <c r="A573" s="1" t="s">
        <v>4252</v>
      </c>
      <c r="B573" s="1" t="s">
        <v>3354</v>
      </c>
      <c r="C573" s="1" t="s">
        <v>1246</v>
      </c>
      <c r="D573" s="10" t="s">
        <v>4137</v>
      </c>
      <c r="E573" s="1" t="s">
        <v>3722</v>
      </c>
      <c r="F573" s="10" t="s">
        <v>3361</v>
      </c>
      <c r="G573" s="7">
        <v>72</v>
      </c>
    </row>
    <row r="574" spans="1:7" x14ac:dyDescent="0.25">
      <c r="A574" s="1" t="s">
        <v>1640</v>
      </c>
      <c r="B574" s="1" t="s">
        <v>3354</v>
      </c>
      <c r="C574" s="1" t="s">
        <v>259</v>
      </c>
      <c r="D574" s="10" t="s">
        <v>4138</v>
      </c>
      <c r="E574" s="1" t="s">
        <v>3723</v>
      </c>
      <c r="F574" s="10" t="s">
        <v>3484</v>
      </c>
      <c r="G574" s="7"/>
    </row>
    <row r="575" spans="1:7" x14ac:dyDescent="0.25">
      <c r="A575" s="1" t="s">
        <v>1640</v>
      </c>
      <c r="B575" s="1" t="s">
        <v>3354</v>
      </c>
      <c r="C575" s="1" t="s">
        <v>259</v>
      </c>
      <c r="D575" s="10" t="s">
        <v>4138</v>
      </c>
      <c r="E575" s="1" t="s">
        <v>3723</v>
      </c>
      <c r="F575" s="10" t="s">
        <v>3484</v>
      </c>
      <c r="G575" s="7"/>
    </row>
    <row r="576" spans="1:7" x14ac:dyDescent="0.25">
      <c r="A576" s="1" t="s">
        <v>4250</v>
      </c>
      <c r="B576" s="1" t="s">
        <v>3354</v>
      </c>
      <c r="C576" s="1" t="s">
        <v>803</v>
      </c>
      <c r="D576" s="10" t="s">
        <v>4139</v>
      </c>
      <c r="E576" s="1" t="s">
        <v>3724</v>
      </c>
      <c r="F576" s="10" t="s">
        <v>3725</v>
      </c>
      <c r="G576" s="7"/>
    </row>
    <row r="577" spans="1:7" x14ac:dyDescent="0.25">
      <c r="A577" s="1" t="s">
        <v>4252</v>
      </c>
      <c r="B577" s="1" t="s">
        <v>3354</v>
      </c>
      <c r="C577" s="1" t="s">
        <v>1246</v>
      </c>
      <c r="D577" s="10" t="s">
        <v>4140</v>
      </c>
      <c r="E577" s="1" t="s">
        <v>3726</v>
      </c>
      <c r="F577" s="10" t="s">
        <v>3400</v>
      </c>
      <c r="G577" s="7">
        <v>792</v>
      </c>
    </row>
    <row r="578" spans="1:7" x14ac:dyDescent="0.25">
      <c r="A578" s="1" t="s">
        <v>4252</v>
      </c>
      <c r="B578" s="1" t="s">
        <v>3354</v>
      </c>
      <c r="C578" s="1" t="s">
        <v>326</v>
      </c>
      <c r="D578" s="10" t="s">
        <v>4140</v>
      </c>
      <c r="E578" s="1" t="s">
        <v>3726</v>
      </c>
      <c r="F578" s="10" t="s">
        <v>3648</v>
      </c>
      <c r="G578" s="7"/>
    </row>
    <row r="579" spans="1:7" x14ac:dyDescent="0.25">
      <c r="A579" s="1" t="s">
        <v>4252</v>
      </c>
      <c r="B579" s="1" t="s">
        <v>3354</v>
      </c>
      <c r="C579" s="1" t="s">
        <v>1107</v>
      </c>
      <c r="D579" s="10" t="s">
        <v>4141</v>
      </c>
      <c r="E579" s="1" t="s">
        <v>3727</v>
      </c>
      <c r="F579" s="10" t="s">
        <v>3167</v>
      </c>
      <c r="G579" s="7">
        <v>4500</v>
      </c>
    </row>
    <row r="580" spans="1:7" x14ac:dyDescent="0.25">
      <c r="A580" s="1" t="s">
        <v>1640</v>
      </c>
      <c r="B580" s="1" t="s">
        <v>3370</v>
      </c>
      <c r="C580" s="1" t="s">
        <v>24</v>
      </c>
      <c r="D580" s="10" t="s">
        <v>4142</v>
      </c>
      <c r="E580" s="1" t="s">
        <v>3728</v>
      </c>
      <c r="F580" s="10" t="s">
        <v>3293</v>
      </c>
      <c r="G580" s="7"/>
    </row>
    <row r="581" spans="1:7" x14ac:dyDescent="0.25">
      <c r="A581" s="1" t="s">
        <v>4252</v>
      </c>
      <c r="B581" s="1" t="s">
        <v>3354</v>
      </c>
      <c r="C581" s="1" t="s">
        <v>1107</v>
      </c>
      <c r="D581" s="10" t="s">
        <v>4143</v>
      </c>
      <c r="E581" s="1" t="s">
        <v>3729</v>
      </c>
      <c r="F581" s="10" t="s">
        <v>3167</v>
      </c>
      <c r="G581" s="7">
        <v>39600</v>
      </c>
    </row>
    <row r="582" spans="1:7" x14ac:dyDescent="0.25">
      <c r="A582" s="1" t="s">
        <v>4252</v>
      </c>
      <c r="B582" s="1" t="s">
        <v>3370</v>
      </c>
      <c r="C582" s="1" t="s">
        <v>434</v>
      </c>
      <c r="D582" s="10" t="s">
        <v>4144</v>
      </c>
      <c r="E582" s="1" t="s">
        <v>3730</v>
      </c>
      <c r="F582" s="10" t="s">
        <v>3471</v>
      </c>
      <c r="G582" s="7"/>
    </row>
    <row r="583" spans="1:7" x14ac:dyDescent="0.25">
      <c r="A583" s="1" t="s">
        <v>4252</v>
      </c>
      <c r="B583" s="1" t="s">
        <v>3354</v>
      </c>
      <c r="C583" s="1" t="s">
        <v>259</v>
      </c>
      <c r="D583" s="10" t="s">
        <v>4145</v>
      </c>
      <c r="E583" s="1" t="s">
        <v>3731</v>
      </c>
      <c r="F583" s="10" t="s">
        <v>3219</v>
      </c>
      <c r="G583" s="7"/>
    </row>
    <row r="584" spans="1:7" x14ac:dyDescent="0.25">
      <c r="A584" s="1" t="s">
        <v>1640</v>
      </c>
      <c r="B584" s="1" t="s">
        <v>3354</v>
      </c>
      <c r="C584" s="1" t="s">
        <v>259</v>
      </c>
      <c r="D584" s="10" t="s">
        <v>4146</v>
      </c>
      <c r="E584" s="1" t="s">
        <v>3732</v>
      </c>
      <c r="F584" s="10" t="s">
        <v>3219</v>
      </c>
      <c r="G584" s="7"/>
    </row>
    <row r="585" spans="1:7" x14ac:dyDescent="0.25">
      <c r="A585" s="1" t="s">
        <v>4250</v>
      </c>
      <c r="B585" s="1" t="s">
        <v>3354</v>
      </c>
      <c r="C585" s="1" t="s">
        <v>1044</v>
      </c>
      <c r="D585" s="10" t="s">
        <v>4147</v>
      </c>
      <c r="E585" s="1" t="s">
        <v>3733</v>
      </c>
      <c r="F585" s="10" t="s">
        <v>3167</v>
      </c>
      <c r="G585" s="7">
        <v>20450</v>
      </c>
    </row>
    <row r="586" spans="1:7" x14ac:dyDescent="0.25">
      <c r="A586" s="1" t="s">
        <v>4250</v>
      </c>
      <c r="B586" s="1" t="s">
        <v>3354</v>
      </c>
      <c r="C586" s="1" t="s">
        <v>254</v>
      </c>
      <c r="D586" s="10" t="s">
        <v>4148</v>
      </c>
      <c r="E586" s="1" t="s">
        <v>3734</v>
      </c>
      <c r="F586" s="10" t="s">
        <v>3222</v>
      </c>
      <c r="G586" s="7">
        <v>1512</v>
      </c>
    </row>
    <row r="587" spans="1:7" x14ac:dyDescent="0.25">
      <c r="A587" s="1" t="s">
        <v>4252</v>
      </c>
      <c r="B587" s="1" t="s">
        <v>3354</v>
      </c>
      <c r="C587" s="1" t="s">
        <v>254</v>
      </c>
      <c r="D587" s="10" t="s">
        <v>4149</v>
      </c>
      <c r="E587" s="1" t="s">
        <v>3735</v>
      </c>
      <c r="F587" s="10" t="s">
        <v>3222</v>
      </c>
      <c r="G587" s="7">
        <v>12000</v>
      </c>
    </row>
    <row r="588" spans="1:7" x14ac:dyDescent="0.25">
      <c r="A588" s="1" t="s">
        <v>1640</v>
      </c>
      <c r="B588" s="1" t="s">
        <v>3354</v>
      </c>
      <c r="C588" s="1" t="s">
        <v>259</v>
      </c>
      <c r="D588" s="10" t="s">
        <v>4150</v>
      </c>
      <c r="E588" s="1" t="s">
        <v>3736</v>
      </c>
      <c r="F588" s="10" t="s">
        <v>3222</v>
      </c>
      <c r="G588" s="7">
        <v>702</v>
      </c>
    </row>
    <row r="589" spans="1:7" x14ac:dyDescent="0.25">
      <c r="A589" s="1" t="s">
        <v>1640</v>
      </c>
      <c r="B589" s="1" t="s">
        <v>3354</v>
      </c>
      <c r="C589" s="1" t="s">
        <v>259</v>
      </c>
      <c r="D589" s="10" t="s">
        <v>4151</v>
      </c>
      <c r="E589" s="1" t="s">
        <v>3737</v>
      </c>
      <c r="F589" s="10" t="s">
        <v>3222</v>
      </c>
      <c r="G589" s="7">
        <v>35260</v>
      </c>
    </row>
    <row r="590" spans="1:7" x14ac:dyDescent="0.25">
      <c r="A590" s="1" t="s">
        <v>4250</v>
      </c>
      <c r="B590" s="1" t="s">
        <v>3354</v>
      </c>
      <c r="C590" s="1" t="s">
        <v>1246</v>
      </c>
      <c r="D590" s="10" t="s">
        <v>4152</v>
      </c>
      <c r="E590" s="1" t="s">
        <v>3738</v>
      </c>
      <c r="F590" s="10" t="s">
        <v>3739</v>
      </c>
      <c r="G590" s="7">
        <v>72</v>
      </c>
    </row>
    <row r="591" spans="1:7" x14ac:dyDescent="0.25">
      <c r="A591" s="1" t="s">
        <v>4252</v>
      </c>
      <c r="B591" s="1" t="s">
        <v>3354</v>
      </c>
      <c r="C591" s="1" t="s">
        <v>1074</v>
      </c>
      <c r="D591" s="10" t="s">
        <v>4153</v>
      </c>
      <c r="E591" s="1" t="s">
        <v>3740</v>
      </c>
      <c r="F591" s="10" t="s">
        <v>3222</v>
      </c>
      <c r="G591" s="7"/>
    </row>
    <row r="592" spans="1:7" x14ac:dyDescent="0.25">
      <c r="A592" s="1" t="s">
        <v>1640</v>
      </c>
      <c r="B592" s="1" t="s">
        <v>3354</v>
      </c>
      <c r="C592" s="1" t="s">
        <v>1055</v>
      </c>
      <c r="D592" s="10" t="s">
        <v>4154</v>
      </c>
      <c r="E592" s="1" t="s">
        <v>3741</v>
      </c>
      <c r="F592" s="10" t="s">
        <v>3219</v>
      </c>
      <c r="G592" s="7"/>
    </row>
    <row r="593" spans="1:7" x14ac:dyDescent="0.25">
      <c r="A593" s="1" t="s">
        <v>4252</v>
      </c>
      <c r="B593" s="1" t="s">
        <v>3354</v>
      </c>
      <c r="C593" s="1" t="s">
        <v>259</v>
      </c>
      <c r="D593" s="10" t="s">
        <v>4155</v>
      </c>
      <c r="E593" s="1" t="s">
        <v>3742</v>
      </c>
      <c r="F593" s="10" t="s">
        <v>3222</v>
      </c>
      <c r="G593" s="7">
        <v>12480</v>
      </c>
    </row>
    <row r="594" spans="1:7" x14ac:dyDescent="0.25">
      <c r="A594" s="1" t="s">
        <v>4252</v>
      </c>
      <c r="B594" s="1" t="s">
        <v>3354</v>
      </c>
      <c r="C594" s="1" t="s">
        <v>254</v>
      </c>
      <c r="D594" s="10" t="s">
        <v>4156</v>
      </c>
      <c r="E594" s="1" t="s">
        <v>3743</v>
      </c>
      <c r="F594" s="10" t="s">
        <v>3222</v>
      </c>
      <c r="G594" s="7">
        <v>6000</v>
      </c>
    </row>
    <row r="595" spans="1:7" x14ac:dyDescent="0.25">
      <c r="A595" s="1" t="s">
        <v>4252</v>
      </c>
      <c r="B595" s="1" t="s">
        <v>3354</v>
      </c>
      <c r="C595" s="1" t="s">
        <v>254</v>
      </c>
      <c r="D595" s="10" t="s">
        <v>4157</v>
      </c>
      <c r="E595" s="1" t="s">
        <v>3744</v>
      </c>
      <c r="F595" s="10" t="s">
        <v>3222</v>
      </c>
      <c r="G595" s="7">
        <v>20000</v>
      </c>
    </row>
    <row r="596" spans="1:7" x14ac:dyDescent="0.25">
      <c r="A596" s="1" t="s">
        <v>4252</v>
      </c>
      <c r="B596" s="1" t="s">
        <v>3354</v>
      </c>
      <c r="C596" s="1" t="s">
        <v>254</v>
      </c>
      <c r="D596" s="10" t="s">
        <v>4158</v>
      </c>
      <c r="E596" s="1" t="s">
        <v>3745</v>
      </c>
      <c r="F596" s="10" t="s">
        <v>3222</v>
      </c>
      <c r="G596" s="7">
        <v>6000</v>
      </c>
    </row>
    <row r="597" spans="1:7" x14ac:dyDescent="0.25">
      <c r="A597" s="1" t="s">
        <v>4252</v>
      </c>
      <c r="B597" s="1" t="s">
        <v>3358</v>
      </c>
      <c r="C597" s="1" t="s">
        <v>1057</v>
      </c>
      <c r="D597" s="10" t="s">
        <v>4159</v>
      </c>
      <c r="E597" s="1" t="s">
        <v>3746</v>
      </c>
      <c r="F597" s="10" t="s">
        <v>3222</v>
      </c>
      <c r="G597" s="7"/>
    </row>
    <row r="598" spans="1:7" x14ac:dyDescent="0.25">
      <c r="A598" s="1" t="s">
        <v>1640</v>
      </c>
      <c r="B598" s="1" t="s">
        <v>3354</v>
      </c>
      <c r="C598" s="1" t="s">
        <v>259</v>
      </c>
      <c r="D598" s="10" t="s">
        <v>4160</v>
      </c>
      <c r="E598" s="1" t="s">
        <v>3747</v>
      </c>
      <c r="F598" s="10" t="s">
        <v>3710</v>
      </c>
      <c r="G598" s="7">
        <v>45961</v>
      </c>
    </row>
    <row r="599" spans="1:7" x14ac:dyDescent="0.25">
      <c r="A599" s="1" t="s">
        <v>4250</v>
      </c>
      <c r="B599" s="1" t="s">
        <v>3354</v>
      </c>
      <c r="C599" s="1" t="s">
        <v>1246</v>
      </c>
      <c r="D599" s="10" t="s">
        <v>4161</v>
      </c>
      <c r="E599" s="1" t="s">
        <v>3748</v>
      </c>
      <c r="F599" s="10" t="s">
        <v>3749</v>
      </c>
      <c r="G599" s="7">
        <v>149</v>
      </c>
    </row>
    <row r="600" spans="1:7" x14ac:dyDescent="0.25">
      <c r="A600" s="1" t="s">
        <v>4250</v>
      </c>
      <c r="B600" s="1" t="s">
        <v>3354</v>
      </c>
      <c r="C600" s="1" t="s">
        <v>1246</v>
      </c>
      <c r="D600" s="10" t="s">
        <v>4161</v>
      </c>
      <c r="E600" s="1" t="s">
        <v>3748</v>
      </c>
      <c r="F600" s="10" t="s">
        <v>3749</v>
      </c>
      <c r="G600" s="7">
        <v>75</v>
      </c>
    </row>
    <row r="601" spans="1:7" x14ac:dyDescent="0.25">
      <c r="A601" s="1" t="s">
        <v>4250</v>
      </c>
      <c r="B601" s="1" t="s">
        <v>3354</v>
      </c>
      <c r="C601" s="1" t="s">
        <v>1246</v>
      </c>
      <c r="D601" s="10" t="s">
        <v>4161</v>
      </c>
      <c r="E601" s="1" t="s">
        <v>3748</v>
      </c>
      <c r="F601" s="10" t="s">
        <v>3749</v>
      </c>
      <c r="G601" s="7">
        <v>149</v>
      </c>
    </row>
    <row r="602" spans="1:7" x14ac:dyDescent="0.25">
      <c r="A602" s="1" t="s">
        <v>4252</v>
      </c>
      <c r="B602" s="1" t="s">
        <v>3354</v>
      </c>
      <c r="C602" s="1" t="s">
        <v>1107</v>
      </c>
      <c r="D602" s="10" t="s">
        <v>4162</v>
      </c>
      <c r="E602" s="1" t="s">
        <v>3750</v>
      </c>
      <c r="F602" s="10" t="s">
        <v>3112</v>
      </c>
      <c r="G602" s="7">
        <v>21840</v>
      </c>
    </row>
    <row r="603" spans="1:7" x14ac:dyDescent="0.25">
      <c r="A603" s="1" t="s">
        <v>4252</v>
      </c>
      <c r="B603" s="1" t="s">
        <v>3354</v>
      </c>
      <c r="C603" s="1" t="s">
        <v>1107</v>
      </c>
      <c r="D603" s="10" t="s">
        <v>4162</v>
      </c>
      <c r="E603" s="1" t="s">
        <v>3750</v>
      </c>
      <c r="F603" s="10" t="s">
        <v>3112</v>
      </c>
      <c r="G603" s="7">
        <v>28000</v>
      </c>
    </row>
    <row r="604" spans="1:7" x14ac:dyDescent="0.25">
      <c r="A604" s="1" t="s">
        <v>4252</v>
      </c>
      <c r="B604" s="1" t="s">
        <v>3354</v>
      </c>
      <c r="C604" s="1" t="s">
        <v>1909</v>
      </c>
      <c r="D604" s="10" t="s">
        <v>4163</v>
      </c>
      <c r="E604" s="1" t="s">
        <v>3751</v>
      </c>
      <c r="F604" s="10" t="s">
        <v>3166</v>
      </c>
      <c r="G604" s="7"/>
    </row>
    <row r="605" spans="1:7" x14ac:dyDescent="0.25">
      <c r="A605" s="1" t="s">
        <v>4250</v>
      </c>
      <c r="B605" s="1" t="s">
        <v>3354</v>
      </c>
      <c r="C605" s="1" t="s">
        <v>1246</v>
      </c>
      <c r="D605" s="10" t="s">
        <v>4164</v>
      </c>
      <c r="E605" s="1" t="s">
        <v>3752</v>
      </c>
      <c r="F605" s="10" t="s">
        <v>3739</v>
      </c>
      <c r="G605" s="7">
        <v>75</v>
      </c>
    </row>
    <row r="606" spans="1:7" x14ac:dyDescent="0.25">
      <c r="A606" s="1" t="s">
        <v>4250</v>
      </c>
      <c r="B606" s="1" t="s">
        <v>3354</v>
      </c>
      <c r="C606" s="1" t="s">
        <v>1246</v>
      </c>
      <c r="D606" s="10" t="s">
        <v>4165</v>
      </c>
      <c r="E606" s="1" t="s">
        <v>3753</v>
      </c>
      <c r="F606" s="10" t="s">
        <v>3749</v>
      </c>
      <c r="G606" s="7">
        <v>1714</v>
      </c>
    </row>
    <row r="607" spans="1:7" x14ac:dyDescent="0.25">
      <c r="A607" s="1" t="s">
        <v>4250</v>
      </c>
      <c r="B607" s="1" t="s">
        <v>3354</v>
      </c>
      <c r="C607" s="1" t="s">
        <v>1246</v>
      </c>
      <c r="D607" s="10" t="s">
        <v>4165</v>
      </c>
      <c r="E607" s="1" t="s">
        <v>3753</v>
      </c>
      <c r="F607" s="10" t="s">
        <v>3749</v>
      </c>
      <c r="G607" s="7">
        <v>75</v>
      </c>
    </row>
    <row r="608" spans="1:7" x14ac:dyDescent="0.25">
      <c r="A608" s="1" t="s">
        <v>4250</v>
      </c>
      <c r="B608" s="1" t="s">
        <v>3354</v>
      </c>
      <c r="C608" s="1" t="s">
        <v>1246</v>
      </c>
      <c r="D608" s="10" t="s">
        <v>4165</v>
      </c>
      <c r="E608" s="1" t="s">
        <v>3753</v>
      </c>
      <c r="F608" s="10" t="s">
        <v>3749</v>
      </c>
      <c r="G608" s="7">
        <v>298</v>
      </c>
    </row>
    <row r="609" spans="1:7" x14ac:dyDescent="0.25">
      <c r="A609" s="1" t="s">
        <v>1640</v>
      </c>
      <c r="B609" s="1" t="s">
        <v>3354</v>
      </c>
      <c r="C609" s="1" t="s">
        <v>1004</v>
      </c>
      <c r="D609" s="10" t="s">
        <v>4166</v>
      </c>
      <c r="E609" s="1" t="s">
        <v>3754</v>
      </c>
      <c r="F609" s="10" t="s">
        <v>3222</v>
      </c>
      <c r="G609" s="7">
        <v>3600</v>
      </c>
    </row>
    <row r="610" spans="1:7" x14ac:dyDescent="0.25">
      <c r="A610" s="1" t="s">
        <v>1640</v>
      </c>
      <c r="B610" s="1" t="s">
        <v>3354</v>
      </c>
      <c r="C610" s="1" t="s">
        <v>259</v>
      </c>
      <c r="D610" s="10" t="s">
        <v>4167</v>
      </c>
      <c r="E610" s="1" t="s">
        <v>3755</v>
      </c>
      <c r="F610" s="10" t="s">
        <v>3222</v>
      </c>
      <c r="G610" s="7">
        <v>33948</v>
      </c>
    </row>
    <row r="611" spans="1:7" x14ac:dyDescent="0.25">
      <c r="A611" s="1" t="s">
        <v>4252</v>
      </c>
      <c r="B611" s="1" t="s">
        <v>3370</v>
      </c>
      <c r="C611" s="1" t="s">
        <v>434</v>
      </c>
      <c r="D611" s="10" t="s">
        <v>4168</v>
      </c>
      <c r="E611" s="1" t="s">
        <v>3756</v>
      </c>
      <c r="F611" s="10" t="s">
        <v>3471</v>
      </c>
      <c r="G611" s="7"/>
    </row>
    <row r="612" spans="1:7" x14ac:dyDescent="0.25">
      <c r="A612" s="1" t="s">
        <v>1640</v>
      </c>
      <c r="B612" s="1" t="s">
        <v>3354</v>
      </c>
      <c r="C612" s="1" t="s">
        <v>1095</v>
      </c>
      <c r="D612" s="10" t="s">
        <v>4169</v>
      </c>
      <c r="E612" s="1" t="s">
        <v>3757</v>
      </c>
      <c r="F612" s="10" t="s">
        <v>3361</v>
      </c>
      <c r="G612" s="7">
        <v>29363</v>
      </c>
    </row>
    <row r="613" spans="1:7" x14ac:dyDescent="0.25">
      <c r="A613" s="1" t="s">
        <v>1640</v>
      </c>
      <c r="B613" s="1" t="s">
        <v>3354</v>
      </c>
      <c r="C613" s="1" t="s">
        <v>1095</v>
      </c>
      <c r="D613" s="10" t="s">
        <v>4169</v>
      </c>
      <c r="E613" s="1" t="s">
        <v>3757</v>
      </c>
      <c r="F613" s="10" t="s">
        <v>3361</v>
      </c>
      <c r="G613" s="7">
        <v>18610</v>
      </c>
    </row>
    <row r="614" spans="1:7" x14ac:dyDescent="0.25">
      <c r="A614" s="1" t="s">
        <v>1640</v>
      </c>
      <c r="B614" s="1" t="s">
        <v>3354</v>
      </c>
      <c r="C614" s="1" t="s">
        <v>1095</v>
      </c>
      <c r="D614" s="10" t="s">
        <v>4169</v>
      </c>
      <c r="E614" s="1" t="s">
        <v>3757</v>
      </c>
      <c r="F614" s="10" t="s">
        <v>3361</v>
      </c>
      <c r="G614" s="7">
        <v>17012</v>
      </c>
    </row>
    <row r="615" spans="1:7" x14ac:dyDescent="0.25">
      <c r="A615" s="1" t="s">
        <v>1640</v>
      </c>
      <c r="B615" s="1" t="s">
        <v>3354</v>
      </c>
      <c r="C615" s="1" t="s">
        <v>1095</v>
      </c>
      <c r="D615" s="10" t="s">
        <v>4170</v>
      </c>
      <c r="E615" s="1" t="s">
        <v>3758</v>
      </c>
      <c r="F615" s="10" t="s">
        <v>3361</v>
      </c>
      <c r="G615" s="7">
        <v>30880</v>
      </c>
    </row>
    <row r="616" spans="1:7" x14ac:dyDescent="0.25">
      <c r="A616" s="1" t="s">
        <v>1640</v>
      </c>
      <c r="B616" s="1" t="s">
        <v>3354</v>
      </c>
      <c r="C616" s="1" t="s">
        <v>259</v>
      </c>
      <c r="D616" s="10" t="s">
        <v>4171</v>
      </c>
      <c r="E616" s="1" t="s">
        <v>3759</v>
      </c>
      <c r="F616" s="10" t="s">
        <v>3077</v>
      </c>
      <c r="G616" s="7">
        <v>32000</v>
      </c>
    </row>
    <row r="617" spans="1:7" x14ac:dyDescent="0.25">
      <c r="A617" s="1" t="s">
        <v>4252</v>
      </c>
      <c r="B617" s="1" t="s">
        <v>3354</v>
      </c>
      <c r="C617" s="1" t="s">
        <v>254</v>
      </c>
      <c r="D617" s="10" t="s">
        <v>4172</v>
      </c>
      <c r="E617" s="1" t="s">
        <v>3760</v>
      </c>
      <c r="F617" s="10" t="s">
        <v>3361</v>
      </c>
      <c r="G617" s="7">
        <v>30800</v>
      </c>
    </row>
    <row r="618" spans="1:7" x14ac:dyDescent="0.25">
      <c r="A618" s="1" t="s">
        <v>1640</v>
      </c>
      <c r="B618" s="1" t="s">
        <v>3354</v>
      </c>
      <c r="C618" s="1" t="s">
        <v>259</v>
      </c>
      <c r="D618" s="10" t="s">
        <v>4172</v>
      </c>
      <c r="E618" s="1" t="s">
        <v>3761</v>
      </c>
      <c r="F618" s="10" t="s">
        <v>3710</v>
      </c>
      <c r="G618" s="7">
        <v>40631</v>
      </c>
    </row>
    <row r="619" spans="1:7" x14ac:dyDescent="0.25">
      <c r="A619" s="1" t="s">
        <v>4252</v>
      </c>
      <c r="B619" s="1" t="s">
        <v>3354</v>
      </c>
      <c r="C619" s="1" t="s">
        <v>254</v>
      </c>
      <c r="D619" s="10" t="s">
        <v>4173</v>
      </c>
      <c r="E619" s="1" t="s">
        <v>3762</v>
      </c>
      <c r="F619" s="10" t="s">
        <v>3361</v>
      </c>
      <c r="G619" s="7">
        <v>6600</v>
      </c>
    </row>
    <row r="620" spans="1:7" x14ac:dyDescent="0.25">
      <c r="A620" s="1" t="s">
        <v>1640</v>
      </c>
      <c r="B620" s="1" t="s">
        <v>3354</v>
      </c>
      <c r="C620" s="1" t="s">
        <v>241</v>
      </c>
      <c r="D620" s="10" t="s">
        <v>4174</v>
      </c>
      <c r="E620" s="1" t="s">
        <v>3763</v>
      </c>
      <c r="F620" s="10" t="s">
        <v>3166</v>
      </c>
      <c r="G620" s="7"/>
    </row>
    <row r="621" spans="1:7" x14ac:dyDescent="0.25">
      <c r="A621" s="1" t="s">
        <v>1640</v>
      </c>
      <c r="B621" s="1" t="s">
        <v>3354</v>
      </c>
      <c r="C621" s="1" t="s">
        <v>1095</v>
      </c>
      <c r="D621" s="10" t="s">
        <v>4175</v>
      </c>
      <c r="E621" s="1" t="s">
        <v>3764</v>
      </c>
      <c r="F621" s="10" t="s">
        <v>3166</v>
      </c>
      <c r="G621" s="7">
        <v>65286</v>
      </c>
    </row>
    <row r="622" spans="1:7" x14ac:dyDescent="0.25">
      <c r="A622" s="1" t="s">
        <v>4252</v>
      </c>
      <c r="B622" s="1" t="s">
        <v>3354</v>
      </c>
      <c r="C622" s="1" t="s">
        <v>1074</v>
      </c>
      <c r="D622" s="10" t="s">
        <v>4176</v>
      </c>
      <c r="E622" s="1" t="s">
        <v>3765</v>
      </c>
      <c r="F622" s="10" t="s">
        <v>3222</v>
      </c>
      <c r="G622" s="7"/>
    </row>
    <row r="623" spans="1:7" x14ac:dyDescent="0.25">
      <c r="A623" s="1" t="s">
        <v>4252</v>
      </c>
      <c r="B623" s="1" t="s">
        <v>3354</v>
      </c>
      <c r="C623" s="1" t="s">
        <v>254</v>
      </c>
      <c r="D623" s="10" t="s">
        <v>4177</v>
      </c>
      <c r="E623" s="1" t="s">
        <v>3766</v>
      </c>
      <c r="F623" s="10" t="s">
        <v>3361</v>
      </c>
      <c r="G623" s="7">
        <v>6000</v>
      </c>
    </row>
    <row r="624" spans="1:7" x14ac:dyDescent="0.25">
      <c r="A624" s="1" t="s">
        <v>4250</v>
      </c>
      <c r="B624" s="1" t="s">
        <v>3354</v>
      </c>
      <c r="C624" s="1" t="s">
        <v>254</v>
      </c>
      <c r="D624" s="10" t="s">
        <v>4177</v>
      </c>
      <c r="E624" s="1" t="s">
        <v>3766</v>
      </c>
      <c r="F624" s="10" t="s">
        <v>3361</v>
      </c>
      <c r="G624" s="7">
        <v>8715</v>
      </c>
    </row>
    <row r="625" spans="1:7" x14ac:dyDescent="0.25">
      <c r="A625" s="1" t="s">
        <v>4250</v>
      </c>
      <c r="B625" s="1" t="s">
        <v>3469</v>
      </c>
      <c r="C625" s="1" t="s">
        <v>877</v>
      </c>
      <c r="D625" s="10" t="s">
        <v>4178</v>
      </c>
      <c r="E625" s="1" t="s">
        <v>3767</v>
      </c>
      <c r="F625" s="10" t="s">
        <v>3361</v>
      </c>
      <c r="G625" s="7">
        <v>26036</v>
      </c>
    </row>
    <row r="626" spans="1:7" x14ac:dyDescent="0.25">
      <c r="A626" s="1" t="s">
        <v>4250</v>
      </c>
      <c r="B626" s="1" t="s">
        <v>3354</v>
      </c>
      <c r="C626" s="1" t="s">
        <v>877</v>
      </c>
      <c r="D626" s="10" t="s">
        <v>4178</v>
      </c>
      <c r="E626" s="1" t="s">
        <v>3768</v>
      </c>
      <c r="F626" s="10" t="s">
        <v>3361</v>
      </c>
      <c r="G626" s="7">
        <v>4575</v>
      </c>
    </row>
    <row r="627" spans="1:7" x14ac:dyDescent="0.25">
      <c r="A627" s="1" t="s">
        <v>1640</v>
      </c>
      <c r="B627" s="1" t="s">
        <v>3354</v>
      </c>
      <c r="C627" s="1" t="s">
        <v>259</v>
      </c>
      <c r="D627" s="10" t="s">
        <v>4179</v>
      </c>
      <c r="E627" s="1" t="s">
        <v>3769</v>
      </c>
      <c r="F627" s="10" t="s">
        <v>3222</v>
      </c>
      <c r="G627" s="7">
        <v>41546</v>
      </c>
    </row>
    <row r="628" spans="1:7" x14ac:dyDescent="0.25">
      <c r="A628" s="1" t="s">
        <v>1640</v>
      </c>
      <c r="B628" s="1" t="s">
        <v>3354</v>
      </c>
      <c r="C628" s="1" t="s">
        <v>259</v>
      </c>
      <c r="D628" s="10" t="s">
        <v>4179</v>
      </c>
      <c r="E628" s="1" t="s">
        <v>3770</v>
      </c>
      <c r="F628" s="10" t="s">
        <v>3222</v>
      </c>
      <c r="G628" s="7">
        <v>6270</v>
      </c>
    </row>
    <row r="629" spans="1:7" x14ac:dyDescent="0.25">
      <c r="A629" s="1" t="s">
        <v>4250</v>
      </c>
      <c r="B629" s="1" t="s">
        <v>3354</v>
      </c>
      <c r="C629" s="1" t="s">
        <v>1246</v>
      </c>
      <c r="D629" s="10" t="s">
        <v>4180</v>
      </c>
      <c r="E629" s="1" t="s">
        <v>3771</v>
      </c>
      <c r="F629" s="10" t="s">
        <v>3361</v>
      </c>
      <c r="G629" s="7">
        <v>75</v>
      </c>
    </row>
    <row r="630" spans="1:7" x14ac:dyDescent="0.25">
      <c r="A630" s="1" t="s">
        <v>1640</v>
      </c>
      <c r="B630" s="1" t="s">
        <v>3354</v>
      </c>
      <c r="C630" s="1" t="s">
        <v>1243</v>
      </c>
      <c r="D630" s="10" t="s">
        <v>4181</v>
      </c>
      <c r="E630" s="1" t="s">
        <v>3772</v>
      </c>
      <c r="F630" s="10" t="s">
        <v>3166</v>
      </c>
    </row>
    <row r="631" spans="1:7" x14ac:dyDescent="0.25">
      <c r="A631" s="1" t="s">
        <v>4250</v>
      </c>
      <c r="B631" s="1" t="s">
        <v>3354</v>
      </c>
      <c r="C631" s="1" t="s">
        <v>1246</v>
      </c>
      <c r="D631" s="10" t="s">
        <v>4182</v>
      </c>
      <c r="E631" s="1" t="s">
        <v>3773</v>
      </c>
      <c r="F631" s="10" t="s">
        <v>3361</v>
      </c>
      <c r="G631" s="7">
        <v>948</v>
      </c>
    </row>
    <row r="632" spans="1:7" x14ac:dyDescent="0.25">
      <c r="A632" s="1" t="s">
        <v>1640</v>
      </c>
      <c r="B632" s="1" t="s">
        <v>3354</v>
      </c>
      <c r="C632" s="1" t="s">
        <v>1095</v>
      </c>
      <c r="D632" s="10" t="s">
        <v>4183</v>
      </c>
      <c r="E632" s="1" t="s">
        <v>3774</v>
      </c>
      <c r="F632" s="10" t="s">
        <v>3166</v>
      </c>
      <c r="G632" s="7">
        <v>6194</v>
      </c>
    </row>
    <row r="633" spans="1:7" x14ac:dyDescent="0.25">
      <c r="A633" s="1" t="s">
        <v>4250</v>
      </c>
      <c r="B633" s="1" t="s">
        <v>3354</v>
      </c>
      <c r="C633" s="1" t="s">
        <v>1488</v>
      </c>
      <c r="D633" s="10" t="s">
        <v>4184</v>
      </c>
      <c r="E633" s="1" t="s">
        <v>3775</v>
      </c>
      <c r="F633" s="10" t="s">
        <v>3361</v>
      </c>
      <c r="G633" s="7">
        <v>26060</v>
      </c>
    </row>
    <row r="634" spans="1:7" x14ac:dyDescent="0.25">
      <c r="A634" s="1" t="s">
        <v>4252</v>
      </c>
      <c r="B634" s="1" t="s">
        <v>3354</v>
      </c>
      <c r="C634" s="1" t="s">
        <v>254</v>
      </c>
      <c r="D634" s="10" t="s">
        <v>4185</v>
      </c>
      <c r="E634" s="1" t="s">
        <v>3776</v>
      </c>
      <c r="F634" s="10" t="s">
        <v>3361</v>
      </c>
      <c r="G634" s="7">
        <v>20000</v>
      </c>
    </row>
    <row r="635" spans="1:7" x14ac:dyDescent="0.25">
      <c r="A635" s="1" t="s">
        <v>1640</v>
      </c>
      <c r="B635" s="1" t="s">
        <v>3354</v>
      </c>
      <c r="C635" s="1" t="s">
        <v>259</v>
      </c>
      <c r="D635" s="10" t="s">
        <v>4186</v>
      </c>
      <c r="E635" s="1" t="s">
        <v>3777</v>
      </c>
      <c r="F635" s="10" t="s">
        <v>3222</v>
      </c>
      <c r="G635" s="7">
        <v>23083</v>
      </c>
    </row>
    <row r="636" spans="1:7" x14ac:dyDescent="0.25">
      <c r="A636" s="1" t="s">
        <v>4250</v>
      </c>
      <c r="B636" s="1" t="s">
        <v>3354</v>
      </c>
      <c r="C636" s="1" t="s">
        <v>1246</v>
      </c>
      <c r="D636" s="10" t="s">
        <v>4187</v>
      </c>
      <c r="E636" s="1" t="s">
        <v>3778</v>
      </c>
      <c r="F636" s="10" t="s">
        <v>3361</v>
      </c>
      <c r="G636" s="7">
        <v>75</v>
      </c>
    </row>
    <row r="637" spans="1:7" x14ac:dyDescent="0.25">
      <c r="A637" s="1" t="s">
        <v>4250</v>
      </c>
      <c r="B637" s="1" t="s">
        <v>3354</v>
      </c>
      <c r="C637" s="1" t="s">
        <v>1246</v>
      </c>
      <c r="D637" s="10" t="s">
        <v>4187</v>
      </c>
      <c r="E637" s="1" t="s">
        <v>3778</v>
      </c>
      <c r="F637" s="10" t="s">
        <v>3361</v>
      </c>
      <c r="G637" s="7">
        <v>522</v>
      </c>
    </row>
    <row r="638" spans="1:7" x14ac:dyDescent="0.25">
      <c r="A638" s="1" t="s">
        <v>4250</v>
      </c>
      <c r="B638" s="1" t="s">
        <v>3354</v>
      </c>
      <c r="C638" s="1" t="s">
        <v>1246</v>
      </c>
      <c r="D638" s="10" t="s">
        <v>4187</v>
      </c>
      <c r="E638" s="1" t="s">
        <v>3778</v>
      </c>
      <c r="F638" s="10" t="s">
        <v>3400</v>
      </c>
      <c r="G638" s="7">
        <v>820</v>
      </c>
    </row>
    <row r="639" spans="1:7" x14ac:dyDescent="0.25">
      <c r="A639" s="1" t="s">
        <v>4250</v>
      </c>
      <c r="B639" s="1" t="s">
        <v>3354</v>
      </c>
      <c r="C639" s="1" t="s">
        <v>1246</v>
      </c>
      <c r="D639" s="10" t="s">
        <v>4187</v>
      </c>
      <c r="E639" s="1" t="s">
        <v>3778</v>
      </c>
      <c r="F639" s="10" t="s">
        <v>3361</v>
      </c>
      <c r="G639" s="7">
        <v>75</v>
      </c>
    </row>
    <row r="640" spans="1:7" x14ac:dyDescent="0.25">
      <c r="A640" s="1" t="s">
        <v>4250</v>
      </c>
      <c r="B640" s="1" t="s">
        <v>3354</v>
      </c>
      <c r="C640" s="1" t="s">
        <v>1246</v>
      </c>
      <c r="D640" s="10" t="s">
        <v>4187</v>
      </c>
      <c r="E640" s="1" t="s">
        <v>3778</v>
      </c>
      <c r="F640" s="10" t="s">
        <v>3361</v>
      </c>
      <c r="G640" s="7">
        <v>75</v>
      </c>
    </row>
    <row r="641" spans="1:7" x14ac:dyDescent="0.25">
      <c r="A641" s="1" t="s">
        <v>4252</v>
      </c>
      <c r="B641" s="1" t="s">
        <v>3354</v>
      </c>
      <c r="C641" s="1" t="s">
        <v>254</v>
      </c>
      <c r="D641" s="10" t="s">
        <v>4188</v>
      </c>
      <c r="E641" s="1" t="s">
        <v>3779</v>
      </c>
      <c r="F641" s="10" t="s">
        <v>3361</v>
      </c>
      <c r="G641" s="7">
        <v>12000</v>
      </c>
    </row>
    <row r="642" spans="1:7" x14ac:dyDescent="0.25">
      <c r="A642" s="1" t="s">
        <v>1640</v>
      </c>
      <c r="B642" s="1" t="s">
        <v>3370</v>
      </c>
      <c r="C642" s="1" t="s">
        <v>241</v>
      </c>
      <c r="D642" s="10" t="s">
        <v>4189</v>
      </c>
      <c r="E642" s="1" t="s">
        <v>3780</v>
      </c>
      <c r="F642" s="10" t="s">
        <v>3077</v>
      </c>
      <c r="G642" s="7"/>
    </row>
    <row r="643" spans="1:7" x14ac:dyDescent="0.25">
      <c r="A643" s="1" t="s">
        <v>4250</v>
      </c>
      <c r="B643" s="1" t="s">
        <v>3354</v>
      </c>
      <c r="C643" s="1" t="s">
        <v>254</v>
      </c>
      <c r="D643" s="10" t="s">
        <v>4190</v>
      </c>
      <c r="E643" s="1" t="s">
        <v>3781</v>
      </c>
      <c r="F643" s="10" t="s">
        <v>3361</v>
      </c>
      <c r="G643" s="7">
        <v>4275</v>
      </c>
    </row>
    <row r="644" spans="1:7" x14ac:dyDescent="0.25">
      <c r="A644" s="1" t="s">
        <v>1640</v>
      </c>
      <c r="B644" s="1" t="s">
        <v>3354</v>
      </c>
      <c r="C644" s="1" t="s">
        <v>259</v>
      </c>
      <c r="D644" s="10" t="s">
        <v>4190</v>
      </c>
      <c r="E644" s="1" t="s">
        <v>3782</v>
      </c>
      <c r="F644" s="10" t="s">
        <v>3222</v>
      </c>
      <c r="G644" s="7">
        <v>6847</v>
      </c>
    </row>
    <row r="645" spans="1:7" x14ac:dyDescent="0.25">
      <c r="A645" s="1" t="s">
        <v>4250</v>
      </c>
      <c r="B645" s="1" t="s">
        <v>3354</v>
      </c>
      <c r="C645" s="1" t="s">
        <v>1246</v>
      </c>
      <c r="D645" s="10" t="s">
        <v>4191</v>
      </c>
      <c r="E645" s="1" t="s">
        <v>3783</v>
      </c>
      <c r="F645" s="10" t="s">
        <v>3361</v>
      </c>
      <c r="G645" s="7">
        <v>75</v>
      </c>
    </row>
    <row r="646" spans="1:7" x14ac:dyDescent="0.25">
      <c r="A646" s="1" t="s">
        <v>4250</v>
      </c>
      <c r="B646" s="1" t="s">
        <v>3354</v>
      </c>
      <c r="C646" s="1" t="s">
        <v>1488</v>
      </c>
      <c r="D646" s="10" t="s">
        <v>4192</v>
      </c>
      <c r="E646" s="1" t="s">
        <v>3784</v>
      </c>
      <c r="F646" s="10" t="s">
        <v>3361</v>
      </c>
      <c r="G646" s="7">
        <v>13176</v>
      </c>
    </row>
    <row r="647" spans="1:7" x14ac:dyDescent="0.25">
      <c r="A647" s="1" t="s">
        <v>4250</v>
      </c>
      <c r="B647" s="1" t="s">
        <v>3354</v>
      </c>
      <c r="C647" s="1" t="s">
        <v>1246</v>
      </c>
      <c r="D647" s="10" t="s">
        <v>4193</v>
      </c>
      <c r="E647" s="1" t="s">
        <v>3785</v>
      </c>
      <c r="F647" s="10" t="s">
        <v>3361</v>
      </c>
      <c r="G647" s="7">
        <v>75</v>
      </c>
    </row>
    <row r="648" spans="1:7" x14ac:dyDescent="0.25">
      <c r="A648" s="1" t="s">
        <v>4250</v>
      </c>
      <c r="B648" s="1" t="s">
        <v>3354</v>
      </c>
      <c r="C648" s="1" t="s">
        <v>3786</v>
      </c>
      <c r="D648" s="10" t="s">
        <v>4194</v>
      </c>
      <c r="E648" s="1" t="s">
        <v>3787</v>
      </c>
      <c r="F648" s="10" t="s">
        <v>3222</v>
      </c>
      <c r="G648" s="7">
        <v>4140</v>
      </c>
    </row>
    <row r="649" spans="1:7" x14ac:dyDescent="0.25">
      <c r="A649" s="1" t="s">
        <v>4250</v>
      </c>
      <c r="B649" s="1" t="s">
        <v>3354</v>
      </c>
      <c r="C649" s="1" t="s">
        <v>1246</v>
      </c>
      <c r="D649" s="10" t="s">
        <v>4194</v>
      </c>
      <c r="E649" s="1" t="s">
        <v>3787</v>
      </c>
      <c r="F649" s="10" t="s">
        <v>3361</v>
      </c>
      <c r="G649" s="7">
        <v>27930</v>
      </c>
    </row>
    <row r="650" spans="1:7" x14ac:dyDescent="0.25">
      <c r="A650" s="1" t="s">
        <v>4250</v>
      </c>
      <c r="B650" s="1" t="s">
        <v>3354</v>
      </c>
      <c r="C650" s="1" t="s">
        <v>1246</v>
      </c>
      <c r="D650" s="10" t="s">
        <v>4194</v>
      </c>
      <c r="E650" s="1" t="s">
        <v>3787</v>
      </c>
      <c r="F650" s="10" t="s">
        <v>3361</v>
      </c>
      <c r="G650" s="7">
        <v>7740</v>
      </c>
    </row>
    <row r="651" spans="1:7" x14ac:dyDescent="0.25">
      <c r="A651" s="1" t="s">
        <v>4252</v>
      </c>
      <c r="B651" s="1" t="s">
        <v>3354</v>
      </c>
      <c r="C651" s="1" t="s">
        <v>254</v>
      </c>
      <c r="D651" s="10" t="s">
        <v>4195</v>
      </c>
      <c r="E651" s="1" t="s">
        <v>3788</v>
      </c>
      <c r="F651" s="10" t="s">
        <v>3361</v>
      </c>
      <c r="G651" s="7">
        <v>84999</v>
      </c>
    </row>
    <row r="652" spans="1:7" x14ac:dyDescent="0.25">
      <c r="A652" s="1" t="s">
        <v>4250</v>
      </c>
      <c r="B652" s="1" t="s">
        <v>3354</v>
      </c>
      <c r="C652" s="1" t="s">
        <v>254</v>
      </c>
      <c r="D652" s="10" t="s">
        <v>4195</v>
      </c>
      <c r="E652" s="1" t="s">
        <v>3788</v>
      </c>
      <c r="F652" s="10" t="s">
        <v>3361</v>
      </c>
      <c r="G652" s="7">
        <v>13505</v>
      </c>
    </row>
    <row r="653" spans="1:7" x14ac:dyDescent="0.25">
      <c r="A653" s="1" t="s">
        <v>4250</v>
      </c>
      <c r="B653" s="1" t="s">
        <v>3354</v>
      </c>
      <c r="C653" s="1" t="s">
        <v>254</v>
      </c>
      <c r="D653" s="10" t="s">
        <v>4196</v>
      </c>
      <c r="E653" s="1" t="s">
        <v>3789</v>
      </c>
      <c r="F653" s="10" t="s">
        <v>3361</v>
      </c>
      <c r="G653" s="7">
        <v>4389</v>
      </c>
    </row>
    <row r="654" spans="1:7" x14ac:dyDescent="0.25">
      <c r="A654" s="1" t="s">
        <v>1640</v>
      </c>
      <c r="B654" s="1" t="s">
        <v>3354</v>
      </c>
      <c r="C654" s="1" t="s">
        <v>1814</v>
      </c>
      <c r="D654" s="10" t="s">
        <v>4197</v>
      </c>
      <c r="E654" s="1" t="s">
        <v>3790</v>
      </c>
      <c r="F654" s="10" t="s">
        <v>2960</v>
      </c>
      <c r="G654" s="7">
        <v>11640</v>
      </c>
    </row>
    <row r="655" spans="1:7" x14ac:dyDescent="0.25">
      <c r="A655" s="1" t="s">
        <v>4250</v>
      </c>
      <c r="B655" s="1" t="s">
        <v>3354</v>
      </c>
      <c r="C655" s="1" t="s">
        <v>254</v>
      </c>
      <c r="D655" s="10" t="s">
        <v>4198</v>
      </c>
      <c r="E655" s="1" t="s">
        <v>3791</v>
      </c>
      <c r="F655" s="10" t="s">
        <v>3361</v>
      </c>
      <c r="G655" s="7">
        <v>12303</v>
      </c>
    </row>
    <row r="656" spans="1:7" x14ac:dyDescent="0.25">
      <c r="A656" s="1" t="s">
        <v>4252</v>
      </c>
      <c r="B656" s="1" t="s">
        <v>3354</v>
      </c>
      <c r="C656" s="1" t="s">
        <v>675</v>
      </c>
      <c r="D656" s="10" t="s">
        <v>4199</v>
      </c>
      <c r="E656" s="1" t="s">
        <v>3792</v>
      </c>
      <c r="F656" s="10" t="s">
        <v>3222</v>
      </c>
      <c r="G656" s="7">
        <v>5410</v>
      </c>
    </row>
    <row r="657" spans="1:7" x14ac:dyDescent="0.25">
      <c r="A657" s="1" t="s">
        <v>4250</v>
      </c>
      <c r="B657" s="1" t="s">
        <v>3370</v>
      </c>
      <c r="C657" s="1" t="s">
        <v>434</v>
      </c>
      <c r="D657" s="10" t="s">
        <v>4200</v>
      </c>
      <c r="E657" s="1" t="s">
        <v>3793</v>
      </c>
      <c r="F657" s="10" t="s">
        <v>3471</v>
      </c>
      <c r="G657" s="7"/>
    </row>
    <row r="658" spans="1:7" x14ac:dyDescent="0.25">
      <c r="A658" s="1" t="s">
        <v>1640</v>
      </c>
      <c r="B658" s="1" t="s">
        <v>3354</v>
      </c>
      <c r="C658" s="1" t="s">
        <v>259</v>
      </c>
      <c r="D658" s="10" t="s">
        <v>4201</v>
      </c>
      <c r="E658" s="1" t="s">
        <v>3794</v>
      </c>
      <c r="F658" s="10" t="s">
        <v>3710</v>
      </c>
      <c r="G658" s="7">
        <v>29255</v>
      </c>
    </row>
    <row r="659" spans="1:7" x14ac:dyDescent="0.25">
      <c r="A659" s="1" t="s">
        <v>4250</v>
      </c>
      <c r="B659" s="1" t="s">
        <v>3354</v>
      </c>
      <c r="C659" s="1" t="s">
        <v>1246</v>
      </c>
      <c r="D659" s="10" t="s">
        <v>4202</v>
      </c>
      <c r="E659" s="1" t="s">
        <v>3795</v>
      </c>
      <c r="F659" s="10" t="s">
        <v>3361</v>
      </c>
      <c r="G659" s="7">
        <v>6605</v>
      </c>
    </row>
    <row r="660" spans="1:7" x14ac:dyDescent="0.25">
      <c r="A660" s="1" t="s">
        <v>4250</v>
      </c>
      <c r="B660" s="1" t="s">
        <v>3354</v>
      </c>
      <c r="C660" s="1" t="s">
        <v>1246</v>
      </c>
      <c r="D660" s="10" t="s">
        <v>4203</v>
      </c>
      <c r="E660" s="1" t="s">
        <v>3796</v>
      </c>
      <c r="F660" s="10" t="s">
        <v>3361</v>
      </c>
      <c r="G660" s="7">
        <v>75</v>
      </c>
    </row>
    <row r="661" spans="1:7" x14ac:dyDescent="0.25">
      <c r="A661" s="1" t="s">
        <v>4250</v>
      </c>
      <c r="B661" s="1" t="s">
        <v>3354</v>
      </c>
      <c r="C661" s="1" t="s">
        <v>1023</v>
      </c>
      <c r="D661" s="10" t="s">
        <v>4204</v>
      </c>
      <c r="E661" s="1" t="s">
        <v>3797</v>
      </c>
      <c r="F661" s="10" t="s">
        <v>3361</v>
      </c>
      <c r="G661" s="7"/>
    </row>
    <row r="662" spans="1:7" x14ac:dyDescent="0.25">
      <c r="A662" s="1" t="s">
        <v>1640</v>
      </c>
      <c r="B662" s="1" t="s">
        <v>3354</v>
      </c>
      <c r="C662" s="1" t="s">
        <v>259</v>
      </c>
      <c r="D662" s="10" t="s">
        <v>4205</v>
      </c>
      <c r="E662" s="1" t="s">
        <v>3794</v>
      </c>
      <c r="F662" s="10" t="s">
        <v>3222</v>
      </c>
      <c r="G662" s="7">
        <v>19954</v>
      </c>
    </row>
    <row r="663" spans="1:7" x14ac:dyDescent="0.25">
      <c r="A663" s="1" t="s">
        <v>4252</v>
      </c>
      <c r="B663" s="1" t="s">
        <v>3354</v>
      </c>
      <c r="C663" s="1" t="s">
        <v>1004</v>
      </c>
      <c r="D663" s="10" t="s">
        <v>4206</v>
      </c>
      <c r="E663" s="1" t="s">
        <v>3798</v>
      </c>
      <c r="F663" s="10" t="s">
        <v>3166</v>
      </c>
      <c r="G663" s="7">
        <v>3120</v>
      </c>
    </row>
    <row r="664" spans="1:7" x14ac:dyDescent="0.25">
      <c r="A664" s="1" t="s">
        <v>4252</v>
      </c>
      <c r="B664" s="1" t="s">
        <v>3354</v>
      </c>
      <c r="C664" s="1" t="s">
        <v>504</v>
      </c>
      <c r="D664" s="10" t="s">
        <v>4207</v>
      </c>
      <c r="E664" s="1" t="s">
        <v>3799</v>
      </c>
      <c r="F664" s="10" t="s">
        <v>3112</v>
      </c>
      <c r="G664" s="7">
        <v>29600</v>
      </c>
    </row>
    <row r="665" spans="1:7" x14ac:dyDescent="0.25">
      <c r="A665" s="1" t="s">
        <v>4250</v>
      </c>
      <c r="B665" s="1" t="s">
        <v>3354</v>
      </c>
      <c r="C665" s="1" t="s">
        <v>1246</v>
      </c>
      <c r="D665" s="10" t="s">
        <v>4208</v>
      </c>
      <c r="E665" s="1" t="s">
        <v>3801</v>
      </c>
      <c r="F665" s="10" t="s">
        <v>3361</v>
      </c>
      <c r="G665" s="7">
        <v>298</v>
      </c>
    </row>
    <row r="666" spans="1:7" x14ac:dyDescent="0.25">
      <c r="A666" s="1" t="s">
        <v>4250</v>
      </c>
      <c r="B666" s="1" t="s">
        <v>3354</v>
      </c>
      <c r="C666" s="1" t="s">
        <v>1246</v>
      </c>
      <c r="D666" s="10" t="s">
        <v>4208</v>
      </c>
      <c r="E666" s="1" t="s">
        <v>3801</v>
      </c>
      <c r="F666" s="10" t="s">
        <v>3361</v>
      </c>
      <c r="G666" s="7">
        <v>75</v>
      </c>
    </row>
    <row r="667" spans="1:7" x14ac:dyDescent="0.25">
      <c r="A667" s="1" t="s">
        <v>1640</v>
      </c>
      <c r="B667" s="1" t="s">
        <v>3354</v>
      </c>
      <c r="C667" s="1" t="s">
        <v>1814</v>
      </c>
      <c r="D667" s="10" t="s">
        <v>4208</v>
      </c>
      <c r="E667" s="1" t="s">
        <v>3800</v>
      </c>
      <c r="F667" s="10" t="s">
        <v>2960</v>
      </c>
      <c r="G667" s="7">
        <v>12480</v>
      </c>
    </row>
    <row r="668" spans="1:7" x14ac:dyDescent="0.25">
      <c r="A668" s="1" t="s">
        <v>1640</v>
      </c>
      <c r="B668" s="1" t="s">
        <v>3354</v>
      </c>
      <c r="C668" s="1" t="s">
        <v>259</v>
      </c>
      <c r="D668" s="10" t="s">
        <v>4209</v>
      </c>
      <c r="E668" s="1" t="s">
        <v>3794</v>
      </c>
      <c r="F668" s="10" t="s">
        <v>3222</v>
      </c>
      <c r="G668" s="7">
        <v>15948</v>
      </c>
    </row>
    <row r="669" spans="1:7" x14ac:dyDescent="0.25">
      <c r="A669" s="1" t="s">
        <v>4252</v>
      </c>
      <c r="B669" s="1" t="s">
        <v>3354</v>
      </c>
      <c r="C669" s="1" t="s">
        <v>1004</v>
      </c>
      <c r="D669" s="10" t="s">
        <v>4210</v>
      </c>
      <c r="E669" s="1" t="s">
        <v>3802</v>
      </c>
      <c r="F669" s="10" t="s">
        <v>3222</v>
      </c>
      <c r="G669" s="7">
        <v>3120</v>
      </c>
    </row>
    <row r="670" spans="1:7" x14ac:dyDescent="0.25">
      <c r="A670" s="1" t="s">
        <v>4250</v>
      </c>
      <c r="B670" s="1" t="s">
        <v>3354</v>
      </c>
      <c r="C670" s="1" t="s">
        <v>1246</v>
      </c>
      <c r="D670" s="10" t="s">
        <v>4211</v>
      </c>
      <c r="E670" s="1" t="s">
        <v>3803</v>
      </c>
      <c r="F670" s="10" t="s">
        <v>3361</v>
      </c>
      <c r="G670" s="7">
        <v>75</v>
      </c>
    </row>
    <row r="671" spans="1:7" x14ac:dyDescent="0.25">
      <c r="A671" s="1" t="s">
        <v>4250</v>
      </c>
      <c r="B671" s="1" t="s">
        <v>3354</v>
      </c>
      <c r="C671" s="1" t="s">
        <v>254</v>
      </c>
      <c r="D671" s="10" t="s">
        <v>4212</v>
      </c>
      <c r="E671" s="1" t="s">
        <v>3804</v>
      </c>
      <c r="F671" s="10" t="s">
        <v>3361</v>
      </c>
      <c r="G671" s="7">
        <v>27515</v>
      </c>
    </row>
    <row r="672" spans="1:7" x14ac:dyDescent="0.25">
      <c r="A672" s="1" t="s">
        <v>1640</v>
      </c>
      <c r="B672" s="1" t="s">
        <v>3354</v>
      </c>
      <c r="C672" s="1" t="s">
        <v>1004</v>
      </c>
      <c r="D672" s="10" t="s">
        <v>4213</v>
      </c>
      <c r="E672" s="1" t="s">
        <v>3805</v>
      </c>
      <c r="F672" s="10" t="s">
        <v>3222</v>
      </c>
      <c r="G672" s="7">
        <v>5586</v>
      </c>
    </row>
    <row r="673" spans="1:7" x14ac:dyDescent="0.25">
      <c r="A673" s="1" t="s">
        <v>4252</v>
      </c>
      <c r="B673" s="1" t="s">
        <v>3354</v>
      </c>
      <c r="C673" s="1" t="s">
        <v>1044</v>
      </c>
      <c r="D673" s="10" t="s">
        <v>4214</v>
      </c>
      <c r="E673" s="1" t="s">
        <v>3806</v>
      </c>
      <c r="F673" s="10" t="s">
        <v>3167</v>
      </c>
      <c r="G673" s="7">
        <v>7245</v>
      </c>
    </row>
    <row r="674" spans="1:7" x14ac:dyDescent="0.25">
      <c r="A674" s="1" t="s">
        <v>4250</v>
      </c>
      <c r="B674" s="1" t="s">
        <v>3354</v>
      </c>
      <c r="C674" s="1" t="s">
        <v>1246</v>
      </c>
      <c r="D674" s="10" t="s">
        <v>4215</v>
      </c>
      <c r="E674" s="1" t="s">
        <v>3807</v>
      </c>
      <c r="F674" s="10" t="s">
        <v>3361</v>
      </c>
      <c r="G674" s="7">
        <v>671</v>
      </c>
    </row>
    <row r="675" spans="1:7" x14ac:dyDescent="0.25">
      <c r="A675" s="1" t="s">
        <v>1640</v>
      </c>
      <c r="B675" s="1" t="s">
        <v>3354</v>
      </c>
      <c r="C675" s="1" t="s">
        <v>241</v>
      </c>
      <c r="D675" s="10" t="s">
        <v>4216</v>
      </c>
      <c r="E675" s="1" t="s">
        <v>3808</v>
      </c>
      <c r="F675" s="10" t="s">
        <v>3166</v>
      </c>
      <c r="G675" s="7"/>
    </row>
    <row r="676" spans="1:7" x14ac:dyDescent="0.25">
      <c r="A676" s="1" t="s">
        <v>1640</v>
      </c>
      <c r="B676" s="1" t="s">
        <v>3354</v>
      </c>
      <c r="C676" s="1" t="s">
        <v>259</v>
      </c>
      <c r="D676" s="10" t="s">
        <v>4217</v>
      </c>
      <c r="E676" s="1" t="s">
        <v>3794</v>
      </c>
      <c r="F676" s="10" t="s">
        <v>3222</v>
      </c>
      <c r="G676" s="7">
        <v>12341</v>
      </c>
    </row>
    <row r="677" spans="1:7" x14ac:dyDescent="0.25">
      <c r="A677" s="1" t="s">
        <v>4250</v>
      </c>
      <c r="B677" s="1" t="s">
        <v>3354</v>
      </c>
      <c r="C677" s="1" t="s">
        <v>1246</v>
      </c>
      <c r="D677" s="10" t="s">
        <v>4218</v>
      </c>
      <c r="E677" s="1" t="s">
        <v>3797</v>
      </c>
      <c r="F677" s="10" t="s">
        <v>3361</v>
      </c>
      <c r="G677" s="7">
        <v>11880</v>
      </c>
    </row>
    <row r="678" spans="1:7" x14ac:dyDescent="0.25">
      <c r="A678" s="1" t="s">
        <v>4250</v>
      </c>
      <c r="B678" s="1" t="s">
        <v>3354</v>
      </c>
      <c r="C678" s="1" t="s">
        <v>1246</v>
      </c>
      <c r="D678" s="10" t="s">
        <v>4219</v>
      </c>
      <c r="E678" s="1" t="s">
        <v>3809</v>
      </c>
      <c r="F678" s="10" t="s">
        <v>3400</v>
      </c>
      <c r="G678" s="7">
        <v>224</v>
      </c>
    </row>
    <row r="679" spans="1:7" x14ac:dyDescent="0.25">
      <c r="A679" s="1" t="s">
        <v>4250</v>
      </c>
      <c r="B679" s="1" t="s">
        <v>3354</v>
      </c>
      <c r="C679" s="1" t="s">
        <v>1044</v>
      </c>
      <c r="D679" s="10" t="s">
        <v>4220</v>
      </c>
      <c r="E679" s="1" t="s">
        <v>3810</v>
      </c>
      <c r="F679" s="10" t="s">
        <v>3167</v>
      </c>
      <c r="G679" s="7">
        <v>38000</v>
      </c>
    </row>
    <row r="680" spans="1:7" x14ac:dyDescent="0.25">
      <c r="A680" s="1" t="s">
        <v>4252</v>
      </c>
      <c r="B680" s="1" t="s">
        <v>3354</v>
      </c>
      <c r="C680" s="1" t="s">
        <v>1044</v>
      </c>
      <c r="D680" s="10" t="s">
        <v>4221</v>
      </c>
      <c r="E680" s="1" t="s">
        <v>3811</v>
      </c>
      <c r="F680" s="10" t="s">
        <v>3167</v>
      </c>
      <c r="G680" s="7">
        <v>4050</v>
      </c>
    </row>
    <row r="681" spans="1:7" x14ac:dyDescent="0.25">
      <c r="A681" s="1" t="s">
        <v>4250</v>
      </c>
      <c r="B681" s="1" t="s">
        <v>3354</v>
      </c>
      <c r="C681" s="1" t="s">
        <v>1044</v>
      </c>
      <c r="D681" s="10" t="s">
        <v>4221</v>
      </c>
      <c r="E681" s="1" t="s">
        <v>3811</v>
      </c>
      <c r="F681" s="10" t="s">
        <v>3167</v>
      </c>
      <c r="G681" s="7">
        <v>1370</v>
      </c>
    </row>
    <row r="682" spans="1:7" x14ac:dyDescent="0.25">
      <c r="A682" s="1" t="s">
        <v>4250</v>
      </c>
      <c r="B682" s="1" t="s">
        <v>3354</v>
      </c>
      <c r="C682" s="1" t="s">
        <v>1246</v>
      </c>
      <c r="D682" s="10" t="s">
        <v>4222</v>
      </c>
      <c r="E682" s="1" t="s">
        <v>3812</v>
      </c>
      <c r="F682" s="10" t="s">
        <v>3361</v>
      </c>
      <c r="G682" s="7">
        <v>149</v>
      </c>
    </row>
    <row r="683" spans="1:7" x14ac:dyDescent="0.25">
      <c r="A683" s="1" t="s">
        <v>4250</v>
      </c>
      <c r="B683" s="1" t="s">
        <v>3354</v>
      </c>
      <c r="C683" s="1" t="s">
        <v>1246</v>
      </c>
      <c r="D683" s="10" t="s">
        <v>4222</v>
      </c>
      <c r="E683" s="1" t="s">
        <v>3812</v>
      </c>
      <c r="F683" s="10" t="s">
        <v>3361</v>
      </c>
      <c r="G683" s="7">
        <v>75</v>
      </c>
    </row>
    <row r="684" spans="1:7" x14ac:dyDescent="0.25">
      <c r="A684" s="1" t="s">
        <v>4250</v>
      </c>
      <c r="B684" s="1" t="s">
        <v>3354</v>
      </c>
      <c r="C684" s="1" t="s">
        <v>1246</v>
      </c>
      <c r="D684" s="10" t="s">
        <v>4222</v>
      </c>
      <c r="E684" s="1" t="s">
        <v>3812</v>
      </c>
      <c r="F684" s="10" t="s">
        <v>3361</v>
      </c>
      <c r="G684" s="7">
        <v>522</v>
      </c>
    </row>
    <row r="685" spans="1:7" x14ac:dyDescent="0.25">
      <c r="A685" s="1" t="s">
        <v>4250</v>
      </c>
      <c r="B685" s="1" t="s">
        <v>3354</v>
      </c>
      <c r="C685" s="1" t="s">
        <v>1246</v>
      </c>
      <c r="D685" s="10" t="s">
        <v>4222</v>
      </c>
      <c r="E685" s="1" t="s">
        <v>3812</v>
      </c>
      <c r="F685" s="10" t="s">
        <v>3361</v>
      </c>
      <c r="G685" s="7">
        <v>1416</v>
      </c>
    </row>
    <row r="686" spans="1:7" x14ac:dyDescent="0.25">
      <c r="A686" s="1" t="s">
        <v>4250</v>
      </c>
      <c r="B686" s="1" t="s">
        <v>3354</v>
      </c>
      <c r="C686" s="1" t="s">
        <v>1246</v>
      </c>
      <c r="D686" s="10" t="s">
        <v>4222</v>
      </c>
      <c r="E686" s="1" t="s">
        <v>3812</v>
      </c>
      <c r="F686" s="10" t="s">
        <v>3361</v>
      </c>
      <c r="G686" s="7">
        <v>75</v>
      </c>
    </row>
    <row r="687" spans="1:7" x14ac:dyDescent="0.25">
      <c r="A687" s="1" t="s">
        <v>4250</v>
      </c>
      <c r="B687" s="1" t="s">
        <v>3354</v>
      </c>
      <c r="C687" s="1" t="s">
        <v>1246</v>
      </c>
      <c r="D687" s="10" t="s">
        <v>4222</v>
      </c>
      <c r="E687" s="1" t="s">
        <v>3812</v>
      </c>
      <c r="F687" s="10" t="s">
        <v>3361</v>
      </c>
      <c r="G687" s="7">
        <v>75</v>
      </c>
    </row>
    <row r="688" spans="1:7" x14ac:dyDescent="0.25">
      <c r="A688" s="1" t="s">
        <v>4250</v>
      </c>
      <c r="B688" s="1" t="s">
        <v>3354</v>
      </c>
      <c r="C688" s="1" t="s">
        <v>1246</v>
      </c>
      <c r="D688" s="10" t="s">
        <v>4222</v>
      </c>
      <c r="E688" s="1" t="s">
        <v>3812</v>
      </c>
      <c r="F688" s="10" t="s">
        <v>3361</v>
      </c>
      <c r="G688" s="7">
        <v>745</v>
      </c>
    </row>
    <row r="689" spans="1:7" x14ac:dyDescent="0.25">
      <c r="A689" s="1" t="s">
        <v>4250</v>
      </c>
      <c r="B689" s="1" t="s">
        <v>3354</v>
      </c>
      <c r="C689" s="1" t="s">
        <v>1246</v>
      </c>
      <c r="D689" s="10" t="s">
        <v>4223</v>
      </c>
      <c r="E689" s="1" t="s">
        <v>3813</v>
      </c>
      <c r="F689" s="10" t="s">
        <v>3361</v>
      </c>
      <c r="G689" s="7">
        <v>75</v>
      </c>
    </row>
    <row r="690" spans="1:7" x14ac:dyDescent="0.25">
      <c r="A690" s="1" t="s">
        <v>4250</v>
      </c>
      <c r="B690" s="1" t="s">
        <v>3354</v>
      </c>
      <c r="C690" s="1" t="s">
        <v>1246</v>
      </c>
      <c r="D690" s="10" t="s">
        <v>4224</v>
      </c>
      <c r="E690" s="1" t="s">
        <v>3814</v>
      </c>
      <c r="F690" s="10" t="s">
        <v>3361</v>
      </c>
      <c r="G690" s="7">
        <v>75</v>
      </c>
    </row>
    <row r="691" spans="1:7" x14ac:dyDescent="0.25">
      <c r="A691" s="1" t="s">
        <v>1640</v>
      </c>
      <c r="B691" s="1" t="s">
        <v>3354</v>
      </c>
      <c r="C691" s="1" t="s">
        <v>1004</v>
      </c>
      <c r="D691" s="10" t="s">
        <v>4225</v>
      </c>
      <c r="E691" s="1" t="s">
        <v>3815</v>
      </c>
      <c r="F691" s="10" t="s">
        <v>3222</v>
      </c>
      <c r="G691" s="7">
        <v>5586</v>
      </c>
    </row>
    <row r="692" spans="1:7" x14ac:dyDescent="0.25">
      <c r="A692" s="1" t="s">
        <v>1640</v>
      </c>
      <c r="B692" s="1" t="s">
        <v>3354</v>
      </c>
      <c r="C692" s="1" t="s">
        <v>3816</v>
      </c>
      <c r="D692" s="10" t="s">
        <v>4226</v>
      </c>
      <c r="E692" s="1" t="s">
        <v>3817</v>
      </c>
      <c r="F692" s="10" t="s">
        <v>3222</v>
      </c>
      <c r="G692" s="7">
        <v>7182</v>
      </c>
    </row>
    <row r="693" spans="1:7" x14ac:dyDescent="0.25">
      <c r="A693" s="1" t="s">
        <v>1640</v>
      </c>
      <c r="B693" s="1" t="s">
        <v>3354</v>
      </c>
      <c r="C693" s="1" t="s">
        <v>3816</v>
      </c>
      <c r="D693" s="10" t="s">
        <v>4226</v>
      </c>
      <c r="E693" s="1" t="s">
        <v>3818</v>
      </c>
      <c r="F693" s="10" t="s">
        <v>3222</v>
      </c>
      <c r="G693" s="7">
        <v>3942</v>
      </c>
    </row>
    <row r="694" spans="1:7" x14ac:dyDescent="0.25">
      <c r="A694" s="1" t="s">
        <v>4252</v>
      </c>
      <c r="B694" s="1" t="s">
        <v>3354</v>
      </c>
      <c r="C694" s="1" t="s">
        <v>1004</v>
      </c>
      <c r="D694" s="10" t="s">
        <v>4227</v>
      </c>
      <c r="E694" s="1" t="s">
        <v>3819</v>
      </c>
      <c r="F694" s="10" t="s">
        <v>3222</v>
      </c>
      <c r="G694" s="7">
        <v>3120</v>
      </c>
    </row>
    <row r="695" spans="1:7" x14ac:dyDescent="0.25">
      <c r="A695" s="1" t="s">
        <v>1640</v>
      </c>
      <c r="B695" s="1" t="s">
        <v>3354</v>
      </c>
      <c r="C695" s="1" t="s">
        <v>259</v>
      </c>
      <c r="D695" s="10" t="s">
        <v>4228</v>
      </c>
      <c r="E695" s="1" t="s">
        <v>3794</v>
      </c>
      <c r="F695" s="10" t="s">
        <v>3222</v>
      </c>
      <c r="G695" s="7">
        <v>11931</v>
      </c>
    </row>
    <row r="696" spans="1:7" x14ac:dyDescent="0.25">
      <c r="A696" s="1" t="s">
        <v>1640</v>
      </c>
      <c r="B696" s="1" t="s">
        <v>3370</v>
      </c>
      <c r="C696" s="1" t="s">
        <v>725</v>
      </c>
      <c r="D696" s="10" t="s">
        <v>4229</v>
      </c>
      <c r="E696" s="1" t="s">
        <v>3820</v>
      </c>
      <c r="F696" s="10" t="s">
        <v>3361</v>
      </c>
      <c r="G696" s="7">
        <v>4235</v>
      </c>
    </row>
    <row r="697" spans="1:7" x14ac:dyDescent="0.25">
      <c r="A697" s="1" t="s">
        <v>4250</v>
      </c>
      <c r="B697" s="1" t="s">
        <v>3354</v>
      </c>
      <c r="C697" s="1" t="s">
        <v>1044</v>
      </c>
      <c r="D697" s="10" t="s">
        <v>4230</v>
      </c>
      <c r="E697" s="1" t="s">
        <v>3821</v>
      </c>
      <c r="F697" s="10" t="s">
        <v>3167</v>
      </c>
      <c r="G697" s="7">
        <v>24450</v>
      </c>
    </row>
    <row r="698" spans="1:7" x14ac:dyDescent="0.25">
      <c r="A698" s="1" t="s">
        <v>4252</v>
      </c>
      <c r="B698" s="1" t="s">
        <v>3354</v>
      </c>
      <c r="C698" s="1" t="s">
        <v>1004</v>
      </c>
      <c r="D698" s="10" t="s">
        <v>4231</v>
      </c>
      <c r="E698" s="1" t="s">
        <v>3822</v>
      </c>
      <c r="F698" s="10" t="s">
        <v>3222</v>
      </c>
      <c r="G698" s="7">
        <v>3120</v>
      </c>
    </row>
    <row r="699" spans="1:7" x14ac:dyDescent="0.25">
      <c r="A699" s="1" t="s">
        <v>1640</v>
      </c>
      <c r="B699" s="1" t="s">
        <v>3354</v>
      </c>
      <c r="C699" s="1" t="s">
        <v>1004</v>
      </c>
      <c r="D699" s="10" t="s">
        <v>4232</v>
      </c>
      <c r="E699" s="1" t="s">
        <v>3823</v>
      </c>
      <c r="F699" s="10" t="s">
        <v>3710</v>
      </c>
      <c r="G699" s="7">
        <v>5586</v>
      </c>
    </row>
    <row r="700" spans="1:7" x14ac:dyDescent="0.25">
      <c r="G700" s="7"/>
    </row>
    <row r="701" spans="1:7" x14ac:dyDescent="0.25">
      <c r="F701" s="73" t="s">
        <v>4249</v>
      </c>
      <c r="G701" s="39">
        <f>SUM(G2:G699)</f>
        <v>2646825</v>
      </c>
    </row>
    <row r="702" spans="1:7" x14ac:dyDescent="0.25">
      <c r="G702" s="7"/>
    </row>
    <row r="703" spans="1:7" x14ac:dyDescent="0.25">
      <c r="F703" s="1" t="s">
        <v>5044</v>
      </c>
      <c r="G703" s="7">
        <f>SUM(G$611:G$656)</f>
        <v>650755</v>
      </c>
    </row>
    <row r="704" spans="1:7" x14ac:dyDescent="0.25">
      <c r="F704" s="1" t="s">
        <v>5043</v>
      </c>
      <c r="G704" s="7">
        <f>SUM(G$657:G$699)</f>
        <v>301846</v>
      </c>
    </row>
    <row r="705" spans="6:8" x14ac:dyDescent="0.25">
      <c r="F705" s="73" t="s">
        <v>5045</v>
      </c>
      <c r="G705" s="39">
        <f>SUM(G703:G704)</f>
        <v>952601</v>
      </c>
    </row>
    <row r="706" spans="6:8" x14ac:dyDescent="0.25">
      <c r="G706" s="7"/>
    </row>
    <row r="707" spans="6:8" x14ac:dyDescent="0.25">
      <c r="G707" s="7"/>
    </row>
    <row r="708" spans="6:8" x14ac:dyDescent="0.25">
      <c r="G708" s="7"/>
    </row>
    <row r="709" spans="6:8" x14ac:dyDescent="0.25">
      <c r="F709" s="76" t="s">
        <v>4251</v>
      </c>
      <c r="G709" s="7">
        <f>SUMIF(A$2:A$699,"DÉCISION &amp; STRATÉGIE SANTÉ",G$2:G$699)</f>
        <v>6360</v>
      </c>
    </row>
    <row r="710" spans="6:8" x14ac:dyDescent="0.25">
      <c r="F710" s="76" t="s">
        <v>4252</v>
      </c>
      <c r="G710" s="7">
        <f>SUMIF(A$2:A$699,"QUOTIDIEN DU MÉDECIN",G$2:G$699)</f>
        <v>1048753</v>
      </c>
    </row>
    <row r="711" spans="6:8" x14ac:dyDescent="0.25">
      <c r="F711" s="76" t="s">
        <v>4250</v>
      </c>
      <c r="G711" s="7">
        <f>SUMIF(A$2:A$699,"QUOTIDIEN DU PHARMACIEN",G$2:G$699)</f>
        <v>998653</v>
      </c>
    </row>
    <row r="712" spans="6:8" x14ac:dyDescent="0.25">
      <c r="F712" s="76" t="s">
        <v>1640</v>
      </c>
      <c r="G712" s="7">
        <f>SUMIF(A$2:A$699,"SESC",G$2:G$699)</f>
        <v>593059</v>
      </c>
    </row>
    <row r="713" spans="6:8" x14ac:dyDescent="0.25">
      <c r="F713" s="73" t="s">
        <v>5053</v>
      </c>
      <c r="G713" s="39">
        <f>SUM(G709:G712)</f>
        <v>2646825</v>
      </c>
    </row>
    <row r="714" spans="6:8" x14ac:dyDescent="0.25">
      <c r="G714" s="7"/>
      <c r="H714" s="1" t="s">
        <v>5057</v>
      </c>
    </row>
    <row r="715" spans="6:8" x14ac:dyDescent="0.25">
      <c r="F715" s="1" t="s">
        <v>1246</v>
      </c>
      <c r="G715" s="7">
        <f>SUMIF(C$2:C$699,"MYLAN SAS",G$2:G$699)</f>
        <v>1441589</v>
      </c>
      <c r="H715" s="100">
        <f>COUNTIF(C2:C699,"MYLAN SAS")</f>
        <v>265</v>
      </c>
    </row>
    <row r="716" spans="6:8" x14ac:dyDescent="0.25">
      <c r="F716" s="1" t="s">
        <v>254</v>
      </c>
      <c r="G716" s="7">
        <f>SUMIF(C$2:C$699,"BIOCODEX",G$2:G$699)</f>
        <v>276685</v>
      </c>
      <c r="H716" s="100"/>
    </row>
    <row r="717" spans="6:8" x14ac:dyDescent="0.25">
      <c r="F717" s="1" t="s">
        <v>259</v>
      </c>
      <c r="G717" s="7">
        <f>SUMIF(C$2:C$699,"BIOGARAN",G$2:G$699)</f>
        <v>368157</v>
      </c>
      <c r="H717" s="100">
        <f>COUNTIF(C3:C700,"BIOGARAN")</f>
        <v>26</v>
      </c>
    </row>
    <row r="718" spans="6:8" x14ac:dyDescent="0.25">
      <c r="F718" s="1" t="s">
        <v>1095</v>
      </c>
      <c r="G718" s="7">
        <f>SUMIF(C$2:C$699,"LEO Pharma",G$2:G$699)</f>
        <v>167345</v>
      </c>
      <c r="H718" s="100">
        <f>COUNTIF(C4:C701,"LEO Pharma")</f>
        <v>17</v>
      </c>
    </row>
    <row r="719" spans="6:8" x14ac:dyDescent="0.25">
      <c r="F719" s="1" t="s">
        <v>1044</v>
      </c>
      <c r="G719" s="7">
        <f>SUMIF(C$2:C$699,"LABORATOIRES GENEVRIER",G$2:G$699)</f>
        <v>95565</v>
      </c>
      <c r="H719" s="100">
        <f>COUNTIF(C10:C707,"JANSSEN-CILAG")</f>
        <v>15</v>
      </c>
    </row>
    <row r="720" spans="6:8" x14ac:dyDescent="0.25">
      <c r="F720" s="1" t="s">
        <v>1107</v>
      </c>
      <c r="G720" s="7">
        <f>SUMIF(C$2:C$699,"Lilly France SAS",G$2:G$699)</f>
        <v>93940</v>
      </c>
      <c r="H720" s="100">
        <f>COUNTIF(C6:C703,"GILEAD SCIENCES")</f>
        <v>13</v>
      </c>
    </row>
    <row r="721" spans="6:8" x14ac:dyDescent="0.25">
      <c r="F721" s="1" t="s">
        <v>877</v>
      </c>
      <c r="G721" s="7">
        <f>SUMIF(C$2:C$699,"IPSEN PHARMA",G$2:G$699)</f>
        <v>30611</v>
      </c>
      <c r="H721" s="100"/>
    </row>
    <row r="722" spans="6:8" x14ac:dyDescent="0.25">
      <c r="F722" s="1" t="s">
        <v>915</v>
      </c>
      <c r="G722" s="7">
        <f>SUMIF(C$2:C$699,"JANSSEN-CILAG",G$2:G$699)</f>
        <v>6360</v>
      </c>
    </row>
    <row r="723" spans="6:8" x14ac:dyDescent="0.25">
      <c r="F723" s="1" t="s">
        <v>725</v>
      </c>
      <c r="G723" s="7">
        <f>SUMIF(C$2:C$699,"GILEAD SCIENCES",G$2:G$699)</f>
        <v>4235</v>
      </c>
      <c r="H723" s="100">
        <f>COUNTIF(C8:C705,"IPSEN PHARMA")</f>
        <v>7</v>
      </c>
    </row>
    <row r="724" spans="6:8" x14ac:dyDescent="0.25">
      <c r="F724" s="1" t="s">
        <v>1124</v>
      </c>
      <c r="G724" s="7">
        <f>SUMIF(C$2:C$699,"LUNDBECK SAS",G$2:G$699)</f>
        <v>0</v>
      </c>
      <c r="H724" s="100">
        <f>COUNTIF(C9:C706,"LUNDBECK SASA")</f>
        <v>0</v>
      </c>
    </row>
    <row r="725" spans="6:8" x14ac:dyDescent="0.25">
      <c r="F725" s="1" t="s">
        <v>24</v>
      </c>
      <c r="G725" s="7">
        <f>SUMIF(C$2:C$699,"AbbVie",G$2:G$699)</f>
        <v>0</v>
      </c>
      <c r="H725" s="100">
        <f>COUNTIF(C7:C704,"AbbVie")</f>
        <v>127</v>
      </c>
    </row>
    <row r="726" spans="6:8" x14ac:dyDescent="0.25">
      <c r="G726" s="7"/>
    </row>
    <row r="727" spans="6:8" x14ac:dyDescent="0.25">
      <c r="G727" s="7"/>
    </row>
    <row r="728" spans="6:8" x14ac:dyDescent="0.25">
      <c r="G728" s="7"/>
    </row>
    <row r="729" spans="6:8" x14ac:dyDescent="0.25">
      <c r="G729" s="7"/>
    </row>
  </sheetData>
  <autoFilter ref="A1:H699" xr:uid="{E3CD0FDC-65F4-4509-83A1-6886BF2310CF}">
    <sortState ref="A2:H699">
      <sortCondition ref="D2:D699"/>
    </sortState>
  </autoFilter>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G117"/>
  <sheetViews>
    <sheetView topLeftCell="A91" workbookViewId="0">
      <selection activeCell="C115" sqref="C115"/>
    </sheetView>
  </sheetViews>
  <sheetFormatPr baseColWidth="10" defaultRowHeight="15" x14ac:dyDescent="0.25"/>
  <cols>
    <col min="1" max="1" width="33.7109375" bestFit="1" customWidth="1"/>
    <col min="2" max="2" width="60.28515625" bestFit="1" customWidth="1"/>
    <col min="3" max="3" width="56.85546875" style="7" bestFit="1" customWidth="1"/>
    <col min="4" max="4" width="10.7109375" style="10" bestFit="1" customWidth="1"/>
    <col min="5" max="5" width="8.85546875" bestFit="1" customWidth="1"/>
  </cols>
  <sheetData>
    <row r="1" spans="1:5" s="36" customFormat="1" x14ac:dyDescent="0.25">
      <c r="A1" s="36" t="s">
        <v>3843</v>
      </c>
      <c r="B1" s="36" t="s">
        <v>3842</v>
      </c>
      <c r="C1" s="38" t="s">
        <v>3841</v>
      </c>
      <c r="D1" s="9" t="s">
        <v>3844</v>
      </c>
      <c r="E1" s="36" t="s">
        <v>3846</v>
      </c>
    </row>
    <row r="2" spans="1:5" x14ac:dyDescent="0.25">
      <c r="A2" t="s">
        <v>915</v>
      </c>
      <c r="B2" t="s">
        <v>3370</v>
      </c>
      <c r="C2" t="s">
        <v>4251</v>
      </c>
      <c r="D2" s="10" t="s">
        <v>4237</v>
      </c>
      <c r="E2" s="7">
        <v>6360</v>
      </c>
    </row>
    <row r="3" spans="1:5" x14ac:dyDescent="0.25">
      <c r="A3" t="s">
        <v>1506</v>
      </c>
      <c r="B3" t="s">
        <v>3354</v>
      </c>
      <c r="C3" t="s">
        <v>4252</v>
      </c>
      <c r="D3" s="10" t="s">
        <v>4235</v>
      </c>
      <c r="E3" s="7">
        <v>1170</v>
      </c>
    </row>
    <row r="4" spans="1:5" x14ac:dyDescent="0.25">
      <c r="A4" t="s">
        <v>1243</v>
      </c>
      <c r="B4" t="s">
        <v>3354</v>
      </c>
      <c r="C4" t="s">
        <v>4252</v>
      </c>
      <c r="D4" s="10" t="s">
        <v>4236</v>
      </c>
      <c r="E4" s="7">
        <v>18036</v>
      </c>
    </row>
    <row r="5" spans="1:5" x14ac:dyDescent="0.25">
      <c r="A5" t="s">
        <v>1107</v>
      </c>
      <c r="B5" t="s">
        <v>3354</v>
      </c>
      <c r="C5" t="s">
        <v>4252</v>
      </c>
      <c r="D5" s="10" t="s">
        <v>4238</v>
      </c>
      <c r="E5" s="7">
        <v>39600</v>
      </c>
    </row>
    <row r="6" spans="1:5" x14ac:dyDescent="0.25">
      <c r="A6" t="s">
        <v>915</v>
      </c>
      <c r="B6" t="s">
        <v>3354</v>
      </c>
      <c r="C6" t="s">
        <v>4252</v>
      </c>
      <c r="D6" s="10">
        <v>42803</v>
      </c>
      <c r="E6" s="7">
        <v>540</v>
      </c>
    </row>
    <row r="7" spans="1:5" x14ac:dyDescent="0.25">
      <c r="A7" t="s">
        <v>915</v>
      </c>
      <c r="B7" t="s">
        <v>3354</v>
      </c>
      <c r="C7" t="s">
        <v>4252</v>
      </c>
      <c r="D7" s="10">
        <v>42803</v>
      </c>
      <c r="E7" s="7">
        <v>11340</v>
      </c>
    </row>
    <row r="8" spans="1:5" x14ac:dyDescent="0.25">
      <c r="A8" t="s">
        <v>915</v>
      </c>
      <c r="B8" t="s">
        <v>3354</v>
      </c>
      <c r="C8" t="s">
        <v>4252</v>
      </c>
      <c r="D8" s="10">
        <v>42803</v>
      </c>
      <c r="E8" s="7">
        <v>10800</v>
      </c>
    </row>
    <row r="9" spans="1:5" x14ac:dyDescent="0.25">
      <c r="A9" t="s">
        <v>1097</v>
      </c>
      <c r="B9" t="s">
        <v>3354</v>
      </c>
      <c r="C9" t="s">
        <v>4252</v>
      </c>
      <c r="D9" s="10">
        <v>42891</v>
      </c>
      <c r="E9" s="7">
        <v>19000</v>
      </c>
    </row>
    <row r="10" spans="1:5" x14ac:dyDescent="0.25">
      <c r="A10" t="s">
        <v>1107</v>
      </c>
      <c r="B10" t="s">
        <v>3354</v>
      </c>
      <c r="C10" t="s">
        <v>4252</v>
      </c>
      <c r="D10" s="10">
        <v>42926</v>
      </c>
      <c r="E10" s="7">
        <v>21840</v>
      </c>
    </row>
    <row r="11" spans="1:5" x14ac:dyDescent="0.25">
      <c r="A11" t="s">
        <v>1107</v>
      </c>
      <c r="B11" t="s">
        <v>3354</v>
      </c>
      <c r="C11" t="s">
        <v>4252</v>
      </c>
      <c r="D11" s="10">
        <v>42926</v>
      </c>
      <c r="E11" s="7">
        <v>11760</v>
      </c>
    </row>
    <row r="12" spans="1:5" x14ac:dyDescent="0.25">
      <c r="A12" t="s">
        <v>1909</v>
      </c>
      <c r="B12" t="s">
        <v>3354</v>
      </c>
      <c r="C12" t="s">
        <v>4252</v>
      </c>
      <c r="D12" s="10" t="s">
        <v>4239</v>
      </c>
      <c r="E12" s="7">
        <v>199</v>
      </c>
    </row>
    <row r="13" spans="1:5" x14ac:dyDescent="0.25">
      <c r="A13" t="s">
        <v>1107</v>
      </c>
      <c r="B13" t="s">
        <v>3354</v>
      </c>
      <c r="C13" t="s">
        <v>4252</v>
      </c>
      <c r="D13" s="10" t="s">
        <v>4242</v>
      </c>
      <c r="E13" s="7">
        <v>5400</v>
      </c>
    </row>
    <row r="14" spans="1:5" x14ac:dyDescent="0.25">
      <c r="A14" t="s">
        <v>1107</v>
      </c>
      <c r="B14" t="s">
        <v>3354</v>
      </c>
      <c r="C14" t="s">
        <v>4252</v>
      </c>
      <c r="D14" s="10">
        <v>43012</v>
      </c>
      <c r="E14" s="7">
        <v>11760</v>
      </c>
    </row>
    <row r="15" spans="1:5" x14ac:dyDescent="0.25">
      <c r="A15" t="s">
        <v>259</v>
      </c>
      <c r="B15" t="s">
        <v>3354</v>
      </c>
      <c r="C15" t="s">
        <v>4252</v>
      </c>
      <c r="D15" s="10" t="s">
        <v>4187</v>
      </c>
      <c r="E15" s="7">
        <v>14976</v>
      </c>
    </row>
    <row r="16" spans="1:5" x14ac:dyDescent="0.25">
      <c r="A16" t="s">
        <v>1044</v>
      </c>
      <c r="B16" t="s">
        <v>3354</v>
      </c>
      <c r="C16" t="s">
        <v>4252</v>
      </c>
      <c r="D16" s="10" t="s">
        <v>4214</v>
      </c>
      <c r="E16" s="7">
        <v>7245</v>
      </c>
    </row>
    <row r="17" spans="1:5" x14ac:dyDescent="0.25">
      <c r="A17" t="s">
        <v>675</v>
      </c>
      <c r="B17" t="s">
        <v>3354</v>
      </c>
      <c r="C17" t="s">
        <v>4252</v>
      </c>
      <c r="D17" s="10" t="s">
        <v>4248</v>
      </c>
      <c r="E17" s="7">
        <v>5410</v>
      </c>
    </row>
    <row r="18" spans="1:5" x14ac:dyDescent="0.25">
      <c r="A18" t="s">
        <v>1044</v>
      </c>
      <c r="B18" t="s">
        <v>3354</v>
      </c>
      <c r="C18" t="s">
        <v>4252</v>
      </c>
      <c r="D18" s="10">
        <v>43199</v>
      </c>
      <c r="E18" s="7">
        <v>4050</v>
      </c>
    </row>
    <row r="19" spans="1:5" x14ac:dyDescent="0.25">
      <c r="A19" t="s">
        <v>504</v>
      </c>
      <c r="B19" t="s">
        <v>3354</v>
      </c>
      <c r="C19" t="s">
        <v>4252</v>
      </c>
      <c r="D19" s="10" t="s">
        <v>4232</v>
      </c>
      <c r="E19" s="7">
        <v>17400</v>
      </c>
    </row>
    <row r="20" spans="1:5" x14ac:dyDescent="0.25">
      <c r="A20" t="s">
        <v>1246</v>
      </c>
      <c r="B20" t="s">
        <v>3354</v>
      </c>
      <c r="C20" t="s">
        <v>4250</v>
      </c>
      <c r="D20" s="10" t="s">
        <v>4152</v>
      </c>
      <c r="E20" s="7">
        <v>72</v>
      </c>
    </row>
    <row r="21" spans="1:5" x14ac:dyDescent="0.25">
      <c r="A21" t="s">
        <v>1246</v>
      </c>
      <c r="B21" t="s">
        <v>3354</v>
      </c>
      <c r="C21" t="s">
        <v>4250</v>
      </c>
      <c r="D21" s="10" t="s">
        <v>4161</v>
      </c>
      <c r="E21" s="7">
        <v>149</v>
      </c>
    </row>
    <row r="22" spans="1:5" x14ac:dyDescent="0.25">
      <c r="A22" t="s">
        <v>1246</v>
      </c>
      <c r="B22" t="s">
        <v>3354</v>
      </c>
      <c r="C22" t="s">
        <v>4250</v>
      </c>
      <c r="D22" s="10" t="s">
        <v>4161</v>
      </c>
      <c r="E22" s="7">
        <v>149</v>
      </c>
    </row>
    <row r="23" spans="1:5" x14ac:dyDescent="0.25">
      <c r="A23" t="s">
        <v>1246</v>
      </c>
      <c r="B23" t="s">
        <v>3354</v>
      </c>
      <c r="C23" t="s">
        <v>4250</v>
      </c>
      <c r="D23" s="10" t="s">
        <v>4161</v>
      </c>
      <c r="E23" s="7">
        <v>75</v>
      </c>
    </row>
    <row r="24" spans="1:5" x14ac:dyDescent="0.25">
      <c r="A24" t="s">
        <v>1246</v>
      </c>
      <c r="B24" t="s">
        <v>3354</v>
      </c>
      <c r="C24" t="s">
        <v>4250</v>
      </c>
      <c r="D24" s="10">
        <v>42898</v>
      </c>
      <c r="E24" s="7">
        <v>75</v>
      </c>
    </row>
    <row r="25" spans="1:5" x14ac:dyDescent="0.25">
      <c r="A25" t="s">
        <v>1246</v>
      </c>
      <c r="B25" t="s">
        <v>3354</v>
      </c>
      <c r="C25" t="s">
        <v>4250</v>
      </c>
      <c r="D25" s="10" t="s">
        <v>4165</v>
      </c>
      <c r="E25" s="7">
        <v>1714</v>
      </c>
    </row>
    <row r="26" spans="1:5" x14ac:dyDescent="0.25">
      <c r="A26" t="s">
        <v>1246</v>
      </c>
      <c r="B26" t="s">
        <v>3354</v>
      </c>
      <c r="C26" t="s">
        <v>4250</v>
      </c>
      <c r="D26" s="10" t="s">
        <v>4165</v>
      </c>
      <c r="E26" s="7">
        <v>75</v>
      </c>
    </row>
    <row r="27" spans="1:5" x14ac:dyDescent="0.25">
      <c r="A27" t="s">
        <v>1246</v>
      </c>
      <c r="B27" t="s">
        <v>3354</v>
      </c>
      <c r="C27" t="s">
        <v>4250</v>
      </c>
      <c r="D27" s="10" t="s">
        <v>4165</v>
      </c>
      <c r="E27" s="7">
        <v>75</v>
      </c>
    </row>
    <row r="28" spans="1:5" x14ac:dyDescent="0.25">
      <c r="A28" t="s">
        <v>1246</v>
      </c>
      <c r="B28" t="s">
        <v>3354</v>
      </c>
      <c r="C28" t="s">
        <v>4250</v>
      </c>
      <c r="D28" s="10">
        <v>43020</v>
      </c>
      <c r="E28" s="7">
        <v>75</v>
      </c>
    </row>
    <row r="29" spans="1:5" x14ac:dyDescent="0.25">
      <c r="A29" t="s">
        <v>1246</v>
      </c>
      <c r="B29" t="s">
        <v>3354</v>
      </c>
      <c r="C29" t="s">
        <v>4250</v>
      </c>
      <c r="D29" s="10" t="s">
        <v>4182</v>
      </c>
      <c r="E29" s="7">
        <v>948</v>
      </c>
    </row>
    <row r="30" spans="1:5" x14ac:dyDescent="0.25">
      <c r="A30" t="s">
        <v>1246</v>
      </c>
      <c r="B30" t="s">
        <v>3354</v>
      </c>
      <c r="C30" t="s">
        <v>4250</v>
      </c>
      <c r="D30" s="10" t="s">
        <v>4187</v>
      </c>
      <c r="E30" s="7">
        <v>820</v>
      </c>
    </row>
    <row r="31" spans="1:5" x14ac:dyDescent="0.25">
      <c r="A31" t="s">
        <v>1246</v>
      </c>
      <c r="B31" t="s">
        <v>3354</v>
      </c>
      <c r="C31" t="s">
        <v>4250</v>
      </c>
      <c r="D31" s="10" t="s">
        <v>4187</v>
      </c>
      <c r="E31" s="7">
        <v>522</v>
      </c>
    </row>
    <row r="32" spans="1:5" x14ac:dyDescent="0.25">
      <c r="A32" t="s">
        <v>1246</v>
      </c>
      <c r="B32" t="s">
        <v>3354</v>
      </c>
      <c r="C32" t="s">
        <v>4250</v>
      </c>
      <c r="D32" s="10" t="s">
        <v>4187</v>
      </c>
      <c r="E32" s="7">
        <v>75</v>
      </c>
    </row>
    <row r="33" spans="1:5" x14ac:dyDescent="0.25">
      <c r="A33" t="s">
        <v>1246</v>
      </c>
      <c r="B33" t="s">
        <v>3354</v>
      </c>
      <c r="C33" t="s">
        <v>4250</v>
      </c>
      <c r="D33" s="10" t="s">
        <v>4187</v>
      </c>
      <c r="E33" s="7">
        <v>75</v>
      </c>
    </row>
    <row r="34" spans="1:5" x14ac:dyDescent="0.25">
      <c r="A34" t="s">
        <v>1246</v>
      </c>
      <c r="B34" t="s">
        <v>3354</v>
      </c>
      <c r="C34" t="s">
        <v>4250</v>
      </c>
      <c r="D34" s="10" t="s">
        <v>4187</v>
      </c>
      <c r="E34" s="7">
        <v>75</v>
      </c>
    </row>
    <row r="35" spans="1:5" x14ac:dyDescent="0.25">
      <c r="A35" t="s">
        <v>1246</v>
      </c>
      <c r="B35" t="s">
        <v>3354</v>
      </c>
      <c r="C35" t="s">
        <v>4250</v>
      </c>
      <c r="D35" s="10" t="s">
        <v>4191</v>
      </c>
      <c r="E35" s="7">
        <v>75</v>
      </c>
    </row>
    <row r="36" spans="1:5" x14ac:dyDescent="0.25">
      <c r="A36" t="s">
        <v>1246</v>
      </c>
      <c r="B36" t="s">
        <v>3354</v>
      </c>
      <c r="C36" t="s">
        <v>4250</v>
      </c>
      <c r="D36" s="10">
        <v>43073</v>
      </c>
      <c r="E36" s="7">
        <v>75</v>
      </c>
    </row>
    <row r="37" spans="1:5" x14ac:dyDescent="0.25">
      <c r="A37" t="s">
        <v>1246</v>
      </c>
      <c r="B37" t="s">
        <v>3354</v>
      </c>
      <c r="C37" t="s">
        <v>4250</v>
      </c>
      <c r="D37" s="10">
        <v>43077</v>
      </c>
      <c r="E37" s="7">
        <v>7740</v>
      </c>
    </row>
    <row r="38" spans="1:5" x14ac:dyDescent="0.25">
      <c r="A38" t="s">
        <v>1246</v>
      </c>
      <c r="B38" t="s">
        <v>3354</v>
      </c>
      <c r="C38" t="s">
        <v>4250</v>
      </c>
      <c r="D38" s="10">
        <v>43077</v>
      </c>
      <c r="E38" s="7">
        <v>27930</v>
      </c>
    </row>
    <row r="39" spans="1:5" x14ac:dyDescent="0.25">
      <c r="A39" t="s">
        <v>1246</v>
      </c>
      <c r="B39" t="s">
        <v>3354</v>
      </c>
      <c r="C39" t="s">
        <v>4250</v>
      </c>
      <c r="D39" s="10">
        <v>43110</v>
      </c>
      <c r="E39" s="7">
        <v>6605</v>
      </c>
    </row>
    <row r="40" spans="1:5" x14ac:dyDescent="0.25">
      <c r="A40" t="s">
        <v>1246</v>
      </c>
      <c r="B40" t="s">
        <v>3354</v>
      </c>
      <c r="C40" t="s">
        <v>4250</v>
      </c>
      <c r="D40" s="10" t="s">
        <v>4203</v>
      </c>
      <c r="E40" s="7">
        <v>75</v>
      </c>
    </row>
    <row r="41" spans="1:5" x14ac:dyDescent="0.25">
      <c r="A41" t="s">
        <v>1246</v>
      </c>
      <c r="B41" t="s">
        <v>3354</v>
      </c>
      <c r="C41" t="s">
        <v>4250</v>
      </c>
      <c r="D41" s="10" t="s">
        <v>4208</v>
      </c>
      <c r="E41" s="7">
        <v>298</v>
      </c>
    </row>
    <row r="42" spans="1:5" x14ac:dyDescent="0.25">
      <c r="A42" t="s">
        <v>1246</v>
      </c>
      <c r="B42" t="s">
        <v>3354</v>
      </c>
      <c r="C42" t="s">
        <v>4250</v>
      </c>
      <c r="D42" s="10" t="s">
        <v>4208</v>
      </c>
      <c r="E42" s="7">
        <v>75</v>
      </c>
    </row>
    <row r="43" spans="1:5" x14ac:dyDescent="0.25">
      <c r="A43" t="s">
        <v>1246</v>
      </c>
      <c r="B43" t="s">
        <v>3354</v>
      </c>
      <c r="C43" t="s">
        <v>4250</v>
      </c>
      <c r="D43" s="10">
        <v>43166</v>
      </c>
      <c r="E43" s="7">
        <v>75</v>
      </c>
    </row>
    <row r="44" spans="1:5" x14ac:dyDescent="0.25">
      <c r="A44" t="s">
        <v>1246</v>
      </c>
      <c r="B44" t="s">
        <v>3354</v>
      </c>
      <c r="C44" t="s">
        <v>4250</v>
      </c>
      <c r="D44" s="10" t="s">
        <v>4215</v>
      </c>
      <c r="E44" s="7">
        <v>671</v>
      </c>
    </row>
    <row r="45" spans="1:5" x14ac:dyDescent="0.25">
      <c r="A45" t="s">
        <v>1246</v>
      </c>
      <c r="B45" t="s">
        <v>3354</v>
      </c>
      <c r="C45" t="s">
        <v>4250</v>
      </c>
      <c r="D45" s="10">
        <v>43193</v>
      </c>
      <c r="E45" s="7">
        <v>11880</v>
      </c>
    </row>
    <row r="46" spans="1:5" x14ac:dyDescent="0.25">
      <c r="A46" t="s">
        <v>1246</v>
      </c>
      <c r="B46" t="s">
        <v>3354</v>
      </c>
      <c r="C46" t="s">
        <v>4250</v>
      </c>
      <c r="D46" s="10">
        <v>43194</v>
      </c>
      <c r="E46" s="7">
        <v>224</v>
      </c>
    </row>
    <row r="47" spans="1:5" x14ac:dyDescent="0.25">
      <c r="A47" t="s">
        <v>1044</v>
      </c>
      <c r="B47" t="s">
        <v>3354</v>
      </c>
      <c r="C47" t="s">
        <v>4250</v>
      </c>
      <c r="D47" s="10">
        <v>43199</v>
      </c>
      <c r="E47" s="7">
        <v>38000</v>
      </c>
    </row>
    <row r="48" spans="1:5" x14ac:dyDescent="0.25">
      <c r="A48" t="s">
        <v>1044</v>
      </c>
      <c r="B48" t="s">
        <v>3354</v>
      </c>
      <c r="C48" t="s">
        <v>4250</v>
      </c>
      <c r="D48" s="10">
        <v>43199</v>
      </c>
      <c r="E48" s="7">
        <v>1370</v>
      </c>
    </row>
    <row r="49" spans="1:5" x14ac:dyDescent="0.25">
      <c r="A49" t="s">
        <v>1246</v>
      </c>
      <c r="B49" t="s">
        <v>3354</v>
      </c>
      <c r="C49" t="s">
        <v>4250</v>
      </c>
      <c r="D49" s="10" t="s">
        <v>4222</v>
      </c>
      <c r="E49" s="7">
        <v>149</v>
      </c>
    </row>
    <row r="50" spans="1:5" x14ac:dyDescent="0.25">
      <c r="A50" t="s">
        <v>1246</v>
      </c>
      <c r="B50" t="s">
        <v>3354</v>
      </c>
      <c r="C50" t="s">
        <v>4250</v>
      </c>
      <c r="D50" s="10" t="s">
        <v>4222</v>
      </c>
      <c r="E50" s="7">
        <v>522</v>
      </c>
    </row>
    <row r="51" spans="1:5" x14ac:dyDescent="0.25">
      <c r="A51" t="s">
        <v>1246</v>
      </c>
      <c r="B51" t="s">
        <v>3354</v>
      </c>
      <c r="C51" t="s">
        <v>4250</v>
      </c>
      <c r="D51" s="10" t="s">
        <v>4222</v>
      </c>
      <c r="E51" s="7">
        <v>1416</v>
      </c>
    </row>
    <row r="52" spans="1:5" x14ac:dyDescent="0.25">
      <c r="A52" t="s">
        <v>1246</v>
      </c>
      <c r="B52" t="s">
        <v>3354</v>
      </c>
      <c r="C52" t="s">
        <v>4250</v>
      </c>
      <c r="D52" s="10" t="s">
        <v>4222</v>
      </c>
      <c r="E52" s="7">
        <v>745</v>
      </c>
    </row>
    <row r="53" spans="1:5" x14ac:dyDescent="0.25">
      <c r="A53" t="s">
        <v>1246</v>
      </c>
      <c r="B53" t="s">
        <v>3354</v>
      </c>
      <c r="C53" t="s">
        <v>4250</v>
      </c>
      <c r="D53" s="10" t="s">
        <v>4222</v>
      </c>
      <c r="E53" s="7">
        <v>75</v>
      </c>
    </row>
    <row r="54" spans="1:5" x14ac:dyDescent="0.25">
      <c r="A54" t="s">
        <v>1246</v>
      </c>
      <c r="B54" t="s">
        <v>3354</v>
      </c>
      <c r="C54" t="s">
        <v>4250</v>
      </c>
      <c r="D54" s="10" t="s">
        <v>4222</v>
      </c>
      <c r="E54" s="7">
        <v>75</v>
      </c>
    </row>
    <row r="55" spans="1:5" x14ac:dyDescent="0.25">
      <c r="A55" t="s">
        <v>1246</v>
      </c>
      <c r="B55" t="s">
        <v>3354</v>
      </c>
      <c r="C55" t="s">
        <v>4250</v>
      </c>
      <c r="D55" s="10" t="s">
        <v>4222</v>
      </c>
      <c r="E55" s="7">
        <v>75</v>
      </c>
    </row>
    <row r="56" spans="1:5" x14ac:dyDescent="0.25">
      <c r="A56" t="s">
        <v>1246</v>
      </c>
      <c r="B56" t="s">
        <v>3354</v>
      </c>
      <c r="C56" t="s">
        <v>4250</v>
      </c>
      <c r="D56" s="10" t="s">
        <v>4223</v>
      </c>
      <c r="E56" s="7">
        <v>75</v>
      </c>
    </row>
    <row r="57" spans="1:5" x14ac:dyDescent="0.25">
      <c r="A57" t="s">
        <v>1246</v>
      </c>
      <c r="B57" t="s">
        <v>3354</v>
      </c>
      <c r="C57" t="s">
        <v>4250</v>
      </c>
      <c r="D57" s="10" t="s">
        <v>4224</v>
      </c>
      <c r="E57" s="7">
        <v>75</v>
      </c>
    </row>
    <row r="58" spans="1:5" x14ac:dyDescent="0.25">
      <c r="A58" t="s">
        <v>1044</v>
      </c>
      <c r="B58" t="s">
        <v>3354</v>
      </c>
      <c r="C58" t="s">
        <v>4250</v>
      </c>
      <c r="D58" s="10">
        <v>43258</v>
      </c>
      <c r="E58" s="7">
        <v>24450</v>
      </c>
    </row>
    <row r="59" spans="1:5" x14ac:dyDescent="0.25">
      <c r="A59" t="s">
        <v>1124</v>
      </c>
      <c r="B59" t="s">
        <v>3354</v>
      </c>
      <c r="C59" t="s">
        <v>1640</v>
      </c>
      <c r="D59" s="10" t="s">
        <v>4112</v>
      </c>
      <c r="E59" s="7">
        <v>52000</v>
      </c>
    </row>
    <row r="60" spans="1:5" x14ac:dyDescent="0.25">
      <c r="A60" t="s">
        <v>24</v>
      </c>
      <c r="B60" t="s">
        <v>3370</v>
      </c>
      <c r="C60" t="s">
        <v>1640</v>
      </c>
      <c r="D60" s="10" t="s">
        <v>4118</v>
      </c>
      <c r="E60" s="7">
        <v>2960</v>
      </c>
    </row>
    <row r="61" spans="1:5" x14ac:dyDescent="0.25">
      <c r="A61" t="s">
        <v>24</v>
      </c>
      <c r="B61" t="s">
        <v>3370</v>
      </c>
      <c r="C61" t="s">
        <v>1640</v>
      </c>
      <c r="D61" s="10" t="s">
        <v>4118</v>
      </c>
      <c r="E61" s="7">
        <v>3529</v>
      </c>
    </row>
    <row r="62" spans="1:5" x14ac:dyDescent="0.25">
      <c r="A62" t="s">
        <v>24</v>
      </c>
      <c r="B62" t="s">
        <v>3370</v>
      </c>
      <c r="C62" t="s">
        <v>1640</v>
      </c>
      <c r="D62" s="10">
        <v>42618</v>
      </c>
      <c r="E62" s="7">
        <v>24415</v>
      </c>
    </row>
    <row r="63" spans="1:5" x14ac:dyDescent="0.25">
      <c r="A63" t="s">
        <v>1074</v>
      </c>
      <c r="B63" t="s">
        <v>3354</v>
      </c>
      <c r="C63" t="s">
        <v>1640</v>
      </c>
      <c r="D63" s="10" t="s">
        <v>4153</v>
      </c>
      <c r="E63" s="7">
        <v>2400</v>
      </c>
    </row>
    <row r="64" spans="1:5" x14ac:dyDescent="0.25">
      <c r="A64" t="s">
        <v>259</v>
      </c>
      <c r="B64" t="s">
        <v>3354</v>
      </c>
      <c r="C64" t="s">
        <v>1640</v>
      </c>
      <c r="D64" s="10">
        <v>42927</v>
      </c>
      <c r="E64" s="7">
        <v>42312</v>
      </c>
    </row>
    <row r="65" spans="1:5" x14ac:dyDescent="0.25">
      <c r="A65" t="s">
        <v>259</v>
      </c>
      <c r="B65" t="s">
        <v>3354</v>
      </c>
      <c r="C65" t="s">
        <v>1640</v>
      </c>
      <c r="D65" s="10">
        <v>42948</v>
      </c>
      <c r="E65" s="7">
        <v>6298</v>
      </c>
    </row>
    <row r="66" spans="1:5" x14ac:dyDescent="0.25">
      <c r="A66" t="s">
        <v>1095</v>
      </c>
      <c r="B66" t="s">
        <v>3354</v>
      </c>
      <c r="C66" t="s">
        <v>1640</v>
      </c>
      <c r="D66" s="10" t="s">
        <v>4240</v>
      </c>
      <c r="E66" s="7">
        <v>17012</v>
      </c>
    </row>
    <row r="67" spans="1:5" x14ac:dyDescent="0.25">
      <c r="A67" t="s">
        <v>1095</v>
      </c>
      <c r="B67" t="s">
        <v>3354</v>
      </c>
      <c r="C67" t="s">
        <v>1640</v>
      </c>
      <c r="D67" s="10" t="s">
        <v>4240</v>
      </c>
      <c r="E67" s="7">
        <v>6193</v>
      </c>
    </row>
    <row r="68" spans="1:5" x14ac:dyDescent="0.25">
      <c r="A68" t="s">
        <v>1095</v>
      </c>
      <c r="B68" t="s">
        <v>3354</v>
      </c>
      <c r="C68" t="s">
        <v>1640</v>
      </c>
      <c r="D68" s="10" t="s">
        <v>4240</v>
      </c>
      <c r="E68" s="7">
        <v>27974</v>
      </c>
    </row>
    <row r="69" spans="1:5" x14ac:dyDescent="0.25">
      <c r="A69" t="s">
        <v>259</v>
      </c>
      <c r="B69" t="s">
        <v>3354</v>
      </c>
      <c r="C69" t="s">
        <v>1640</v>
      </c>
      <c r="D69" s="10" t="s">
        <v>4241</v>
      </c>
      <c r="E69" s="7">
        <v>2046</v>
      </c>
    </row>
    <row r="70" spans="1:5" x14ac:dyDescent="0.25">
      <c r="A70" t="s">
        <v>259</v>
      </c>
      <c r="B70" t="s">
        <v>3354</v>
      </c>
      <c r="C70" t="s">
        <v>1640</v>
      </c>
      <c r="D70" s="10">
        <v>42983</v>
      </c>
      <c r="E70" s="7">
        <v>19828</v>
      </c>
    </row>
    <row r="71" spans="1:5" x14ac:dyDescent="0.25">
      <c r="A71" t="s">
        <v>259</v>
      </c>
      <c r="B71" t="s">
        <v>3354</v>
      </c>
      <c r="C71" t="s">
        <v>1640</v>
      </c>
      <c r="D71" s="10">
        <v>42990</v>
      </c>
      <c r="E71" s="7">
        <v>12104</v>
      </c>
    </row>
    <row r="72" spans="1:5" x14ac:dyDescent="0.25">
      <c r="A72" t="s">
        <v>259</v>
      </c>
      <c r="B72" t="s">
        <v>3354</v>
      </c>
      <c r="C72" t="s">
        <v>1640</v>
      </c>
      <c r="D72" s="10" t="s">
        <v>4243</v>
      </c>
      <c r="E72" s="7">
        <v>29028</v>
      </c>
    </row>
    <row r="73" spans="1:5" x14ac:dyDescent="0.25">
      <c r="A73" t="s">
        <v>259</v>
      </c>
      <c r="B73" t="s">
        <v>3354</v>
      </c>
      <c r="C73" t="s">
        <v>1640</v>
      </c>
      <c r="D73" s="10" t="s">
        <v>4244</v>
      </c>
      <c r="E73" s="7">
        <v>41624</v>
      </c>
    </row>
    <row r="74" spans="1:5" x14ac:dyDescent="0.25">
      <c r="A74" t="s">
        <v>1095</v>
      </c>
      <c r="B74" t="s">
        <v>3354</v>
      </c>
      <c r="C74" t="s">
        <v>1640</v>
      </c>
      <c r="D74" s="10" t="s">
        <v>4245</v>
      </c>
      <c r="E74" s="7">
        <v>18610</v>
      </c>
    </row>
    <row r="75" spans="1:5" x14ac:dyDescent="0.25">
      <c r="A75" t="s">
        <v>1095</v>
      </c>
      <c r="B75" t="s">
        <v>3354</v>
      </c>
      <c r="C75" t="s">
        <v>1640</v>
      </c>
      <c r="D75" s="10" t="s">
        <v>4245</v>
      </c>
      <c r="E75" s="7">
        <v>30880</v>
      </c>
    </row>
    <row r="76" spans="1:5" x14ac:dyDescent="0.25">
      <c r="A76" t="s">
        <v>1095</v>
      </c>
      <c r="B76" t="s">
        <v>3354</v>
      </c>
      <c r="C76" t="s">
        <v>1640</v>
      </c>
      <c r="D76" s="10">
        <v>43070</v>
      </c>
      <c r="E76" s="7">
        <v>7034</v>
      </c>
    </row>
    <row r="77" spans="1:5" x14ac:dyDescent="0.25">
      <c r="A77" t="s">
        <v>259</v>
      </c>
      <c r="B77" t="s">
        <v>3354</v>
      </c>
      <c r="C77" t="s">
        <v>1640</v>
      </c>
      <c r="D77" s="10">
        <v>43073</v>
      </c>
      <c r="E77" s="7">
        <v>40738</v>
      </c>
    </row>
    <row r="78" spans="1:5" x14ac:dyDescent="0.25">
      <c r="A78" t="s">
        <v>259</v>
      </c>
      <c r="B78" t="s">
        <v>3354</v>
      </c>
      <c r="C78" t="s">
        <v>1640</v>
      </c>
      <c r="D78" s="10" t="s">
        <v>4246</v>
      </c>
      <c r="E78" s="7">
        <v>7524</v>
      </c>
    </row>
    <row r="79" spans="1:5" x14ac:dyDescent="0.25">
      <c r="A79" t="s">
        <v>1074</v>
      </c>
      <c r="B79" t="s">
        <v>3354</v>
      </c>
      <c r="C79" t="s">
        <v>1640</v>
      </c>
      <c r="D79" s="10" t="s">
        <v>4247</v>
      </c>
      <c r="E79" s="7">
        <v>5400</v>
      </c>
    </row>
    <row r="81" spans="3:5" x14ac:dyDescent="0.25">
      <c r="C81" s="39" t="s">
        <v>4249</v>
      </c>
      <c r="D81" s="40"/>
      <c r="E81" s="39">
        <f>SUM(E2:E79)</f>
        <v>734519</v>
      </c>
    </row>
    <row r="83" spans="3:5" x14ac:dyDescent="0.25">
      <c r="C83" s="1"/>
    </row>
    <row r="84" spans="3:5" x14ac:dyDescent="0.25">
      <c r="C84" s="1"/>
    </row>
    <row r="85" spans="3:5" x14ac:dyDescent="0.25">
      <c r="C85" s="1"/>
    </row>
    <row r="86" spans="3:5" x14ac:dyDescent="0.25">
      <c r="C86" s="1"/>
    </row>
    <row r="87" spans="3:5" x14ac:dyDescent="0.25">
      <c r="C87" s="1" t="s">
        <v>5044</v>
      </c>
      <c r="E87" s="7">
        <f>SUM(E64:E79)+SUM(E28:E38)+SUM(E10:E15)</f>
        <v>418950</v>
      </c>
    </row>
    <row r="88" spans="3:5" x14ac:dyDescent="0.25">
      <c r="C88" s="1" t="s">
        <v>5043</v>
      </c>
      <c r="E88" s="7">
        <f>SUM(E39:E58)+SUM(E16:E19)</f>
        <v>121035</v>
      </c>
    </row>
    <row r="89" spans="3:5" x14ac:dyDescent="0.25">
      <c r="C89" s="73" t="s">
        <v>5047</v>
      </c>
      <c r="D89" s="40"/>
      <c r="E89" s="39">
        <f>SUM(E87:E88)</f>
        <v>539985</v>
      </c>
    </row>
    <row r="90" spans="3:5" x14ac:dyDescent="0.25">
      <c r="C90" s="1"/>
    </row>
    <row r="91" spans="3:5" x14ac:dyDescent="0.25">
      <c r="C91" s="1" t="s">
        <v>5048</v>
      </c>
    </row>
    <row r="92" spans="3:5" x14ac:dyDescent="0.25">
      <c r="C92" s="1" t="s">
        <v>5046</v>
      </c>
    </row>
    <row r="93" spans="3:5" x14ac:dyDescent="0.25">
      <c r="C93" s="1" t="s">
        <v>5049</v>
      </c>
    </row>
    <row r="94" spans="3:5" x14ac:dyDescent="0.25">
      <c r="C94" s="1" t="s">
        <v>5050</v>
      </c>
    </row>
    <row r="95" spans="3:5" x14ac:dyDescent="0.25">
      <c r="C95" s="1" t="s">
        <v>5051</v>
      </c>
    </row>
    <row r="96" spans="3:5" x14ac:dyDescent="0.25">
      <c r="C96" s="1" t="s">
        <v>5052</v>
      </c>
    </row>
    <row r="97" spans="3:7" x14ac:dyDescent="0.25">
      <c r="C97" s="1"/>
    </row>
    <row r="99" spans="3:7" x14ac:dyDescent="0.25">
      <c r="C99" s="76" t="s">
        <v>4251</v>
      </c>
      <c r="E99" s="7">
        <f>SUMIF(C$2:C$79,"DÉCISION &amp; STRATÉGIE SANTÉ",E$2:E$79)</f>
        <v>6360</v>
      </c>
    </row>
    <row r="100" spans="3:7" x14ac:dyDescent="0.25">
      <c r="C100" s="76" t="s">
        <v>4252</v>
      </c>
      <c r="E100" s="7">
        <f>SUMIF(C$2:C$79,"QUOTIDIEN DU MÉDECIN",E$2:E$79)</f>
        <v>200526</v>
      </c>
    </row>
    <row r="101" spans="3:7" x14ac:dyDescent="0.25">
      <c r="C101" s="76" t="s">
        <v>4250</v>
      </c>
      <c r="E101" s="7">
        <f>SUMIF(C$2:C$79,"QUOTIDIEN DU PHARMACIEN",E$2:E$79)</f>
        <v>127724</v>
      </c>
    </row>
    <row r="102" spans="3:7" x14ac:dyDescent="0.25">
      <c r="C102" s="76" t="s">
        <v>1640</v>
      </c>
      <c r="E102" s="7">
        <f>SUMIF(C$2:C$79,"SESC",E$2:E$79)</f>
        <v>399909</v>
      </c>
    </row>
    <row r="103" spans="3:7" x14ac:dyDescent="0.25">
      <c r="C103" s="39" t="s">
        <v>5054</v>
      </c>
      <c r="D103" s="40"/>
      <c r="E103" s="39">
        <f>SUM(E99:E102)</f>
        <v>734519</v>
      </c>
    </row>
    <row r="104" spans="3:7" x14ac:dyDescent="0.25">
      <c r="E104" s="7"/>
      <c r="F104" s="101" t="s">
        <v>5058</v>
      </c>
      <c r="G104" s="101" t="s">
        <v>5059</v>
      </c>
    </row>
    <row r="105" spans="3:7" x14ac:dyDescent="0.25">
      <c r="C105" s="1" t="s">
        <v>259</v>
      </c>
      <c r="E105" s="7">
        <f>SUMIF(A$2:A$79,"BIOGARAN",E$2:E$79)</f>
        <v>216478</v>
      </c>
      <c r="F105" s="102">
        <f>E105/E$103</f>
        <v>0.29472076283935472</v>
      </c>
      <c r="G105" s="102">
        <f>F105</f>
        <v>0.29472076283935472</v>
      </c>
    </row>
    <row r="106" spans="3:7" x14ac:dyDescent="0.25">
      <c r="C106" s="1" t="s">
        <v>1095</v>
      </c>
      <c r="E106" s="7">
        <f>SUMIF(A$2:A$79,"LEO Pharma",E$2:E$79)</f>
        <v>107703</v>
      </c>
      <c r="F106" s="102">
        <f t="shared" ref="F106:F113" si="0">E106/E$103</f>
        <v>0.14663065216828972</v>
      </c>
      <c r="G106" s="102">
        <f>F106+G105</f>
        <v>0.44135141500764441</v>
      </c>
    </row>
    <row r="107" spans="3:7" x14ac:dyDescent="0.25">
      <c r="C107" s="1" t="s">
        <v>1107</v>
      </c>
      <c r="E107" s="7">
        <f>SUMIF(A$2:A$79,"Lilly France SAS",E$2:E$79)</f>
        <v>90360</v>
      </c>
      <c r="F107" s="102">
        <f t="shared" si="0"/>
        <v>0.12301928200631979</v>
      </c>
      <c r="G107" s="102">
        <f t="shared" ref="G107:G113" si="1">F107+G106</f>
        <v>0.56437069701396414</v>
      </c>
    </row>
    <row r="108" spans="3:7" x14ac:dyDescent="0.25">
      <c r="C108" s="7" t="s">
        <v>1044</v>
      </c>
      <c r="E108" s="7">
        <f>SUMIF(A$2:A$79,"LABORATOIRES GENEVRIER",E$2:E$79)</f>
        <v>75115</v>
      </c>
      <c r="F108" s="102">
        <f t="shared" si="0"/>
        <v>0.10226420283205744</v>
      </c>
      <c r="G108" s="102">
        <f t="shared" si="1"/>
        <v>0.66663489984602153</v>
      </c>
    </row>
    <row r="109" spans="3:7" x14ac:dyDescent="0.25">
      <c r="C109" s="1" t="s">
        <v>1246</v>
      </c>
      <c r="E109" s="7">
        <f>SUMIF(A$2:A$79,"MYLAN SAS",E$2:E$79)</f>
        <v>63904</v>
      </c>
      <c r="F109" s="102">
        <f t="shared" si="0"/>
        <v>8.7001153135589412E-2</v>
      </c>
      <c r="G109" s="102">
        <f t="shared" si="1"/>
        <v>0.75363605298161096</v>
      </c>
    </row>
    <row r="110" spans="3:7" x14ac:dyDescent="0.25">
      <c r="C110" s="1" t="s">
        <v>1124</v>
      </c>
      <c r="E110" s="7">
        <f>SUMIF(A$2:A$79,"LUNDBECK SAS",E$2:E$79)</f>
        <v>52000</v>
      </c>
      <c r="F110" s="102">
        <f t="shared" si="0"/>
        <v>7.0794628865965339E-2</v>
      </c>
      <c r="G110" s="102">
        <f t="shared" si="1"/>
        <v>0.82443068184757629</v>
      </c>
    </row>
    <row r="111" spans="3:7" x14ac:dyDescent="0.25">
      <c r="C111" s="1" t="s">
        <v>24</v>
      </c>
      <c r="E111" s="7">
        <f>SUMIF(A$2:A$79,"AbbVie",E$2:E$79)</f>
        <v>30904</v>
      </c>
      <c r="F111" s="102">
        <f t="shared" si="0"/>
        <v>4.2073792509111405E-2</v>
      </c>
      <c r="G111" s="102">
        <f t="shared" si="1"/>
        <v>0.86650447435668765</v>
      </c>
    </row>
    <row r="112" spans="3:7" x14ac:dyDescent="0.25">
      <c r="C112" s="1" t="s">
        <v>915</v>
      </c>
      <c r="E112" s="7">
        <f>SUMIF(A$2:A$79,"JANSSEN-CILAG",E$2:E$79)</f>
        <v>29040</v>
      </c>
      <c r="F112" s="102">
        <f t="shared" si="0"/>
        <v>3.9536077351300644E-2</v>
      </c>
      <c r="G112" s="102">
        <f t="shared" si="1"/>
        <v>0.90604055170798825</v>
      </c>
    </row>
    <row r="113" spans="3:7" x14ac:dyDescent="0.25">
      <c r="C113" s="7" t="s">
        <v>1097</v>
      </c>
      <c r="E113" s="7">
        <f>SUMIF(A$2:A$79,"LES LABORATOIRES SERVIER",E$2:E$79)</f>
        <v>19000</v>
      </c>
      <c r="F113" s="102">
        <f t="shared" si="0"/>
        <v>2.5867268239487338E-2</v>
      </c>
      <c r="G113" s="102">
        <f t="shared" si="1"/>
        <v>0.93190781994747562</v>
      </c>
    </row>
    <row r="114" spans="3:7" x14ac:dyDescent="0.25">
      <c r="C114" s="1" t="s">
        <v>877</v>
      </c>
      <c r="E114" s="7">
        <f>SUMIF(A$2:A$79,"IPSEN PHARMA",E$2:E$79)</f>
        <v>0</v>
      </c>
      <c r="F114" s="102"/>
      <c r="G114" s="102"/>
    </row>
    <row r="115" spans="3:7" x14ac:dyDescent="0.25">
      <c r="C115" s="7" t="s">
        <v>254</v>
      </c>
      <c r="E115" s="7">
        <f>SUMIF(A$2:A$79,"BIOCODEXA",E$2:E$79)</f>
        <v>0</v>
      </c>
      <c r="F115" s="102"/>
      <c r="G115" s="102"/>
    </row>
    <row r="116" spans="3:7" x14ac:dyDescent="0.25">
      <c r="F116" s="102"/>
      <c r="G116" s="102"/>
    </row>
    <row r="117" spans="3:7" x14ac:dyDescent="0.25">
      <c r="C117" s="1" t="s">
        <v>725</v>
      </c>
      <c r="E117" s="7">
        <f>SUMIF(A$2:A$79,"GILEAD SCIENCES",E$2:E$79)</f>
        <v>0</v>
      </c>
      <c r="F117" s="102"/>
      <c r="G117" s="102"/>
    </row>
  </sheetData>
  <autoFilter ref="A1:E79" xr:uid="{D76A5B36-EABE-45E9-BD32-2889E403B4FE}">
    <sortState ref="A2:E79">
      <sortCondition ref="C2:C79"/>
    </sortState>
  </autoFilter>
  <pageMargins left="0.7" right="0.7" top="0.75" bottom="0.75" header="0.3" footer="0.3"/>
  <pageSetup paperSize="9" orientation="portrait" horizontalDpi="4294967293" verticalDpi="0" r:id="rId1"/>
  <ignoredErrors>
    <ignoredError sqref="C91:C9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BE15-6679-47B0-81BC-74B06B0A91B7}">
  <sheetPr codeName="Feuil5"/>
  <dimension ref="A1:M255"/>
  <sheetViews>
    <sheetView topLeftCell="A69" zoomScale="110" zoomScaleNormal="110" workbookViewId="0">
      <selection activeCell="A82" sqref="A1:A1048576"/>
    </sheetView>
  </sheetViews>
  <sheetFormatPr baseColWidth="10" defaultRowHeight="15" x14ac:dyDescent="0.25"/>
  <cols>
    <col min="1" max="1" width="84.42578125" bestFit="1" customWidth="1"/>
    <col min="2" max="2" width="48" bestFit="1" customWidth="1"/>
  </cols>
  <sheetData>
    <row r="1" spans="1:13" x14ac:dyDescent="0.25">
      <c r="A1" s="28" t="s">
        <v>2005</v>
      </c>
      <c r="B1" s="28" t="s">
        <v>2006</v>
      </c>
    </row>
    <row r="2" spans="1:13" x14ac:dyDescent="0.25">
      <c r="A2" s="22" t="s">
        <v>3168</v>
      </c>
      <c r="B2" s="22" t="s">
        <v>2011</v>
      </c>
    </row>
    <row r="3" spans="1:13" x14ac:dyDescent="0.25">
      <c r="A3" s="22" t="s">
        <v>2269</v>
      </c>
      <c r="B3" s="22" t="s">
        <v>2013</v>
      </c>
    </row>
    <row r="4" spans="1:13" x14ac:dyDescent="0.25">
      <c r="A4" s="22" t="s">
        <v>2555</v>
      </c>
      <c r="B4" s="22" t="s">
        <v>2036</v>
      </c>
    </row>
    <row r="5" spans="1:13" x14ac:dyDescent="0.25">
      <c r="A5" s="6" t="s">
        <v>2114</v>
      </c>
      <c r="B5" s="6" t="s">
        <v>2015</v>
      </c>
      <c r="F5" s="13"/>
      <c r="G5" s="13"/>
      <c r="H5" s="13"/>
      <c r="I5" s="13"/>
      <c r="J5" s="13"/>
      <c r="M5" s="13"/>
    </row>
    <row r="6" spans="1:13" x14ac:dyDescent="0.25">
      <c r="A6" s="6" t="s">
        <v>2124</v>
      </c>
      <c r="B6" s="6" t="s">
        <v>2026</v>
      </c>
    </row>
    <row r="7" spans="1:13" x14ac:dyDescent="0.25">
      <c r="A7" s="22" t="s">
        <v>2554</v>
      </c>
      <c r="B7" s="22" t="s">
        <v>2034</v>
      </c>
    </row>
    <row r="8" spans="1:13" x14ac:dyDescent="0.25">
      <c r="A8" s="22" t="s">
        <v>3169</v>
      </c>
      <c r="B8" s="22" t="s">
        <v>2034</v>
      </c>
    </row>
    <row r="9" spans="1:13" x14ac:dyDescent="0.25">
      <c r="A9" s="6" t="s">
        <v>2007</v>
      </c>
      <c r="B9" s="6" t="s">
        <v>2008</v>
      </c>
    </row>
    <row r="10" spans="1:13" x14ac:dyDescent="0.25">
      <c r="A10" s="22" t="s">
        <v>3229</v>
      </c>
      <c r="B10" s="22" t="s">
        <v>2008</v>
      </c>
    </row>
    <row r="11" spans="1:13" x14ac:dyDescent="0.25">
      <c r="A11" s="22" t="s">
        <v>3230</v>
      </c>
      <c r="B11" s="22" t="s">
        <v>2008</v>
      </c>
    </row>
    <row r="12" spans="1:13" x14ac:dyDescent="0.25">
      <c r="A12" s="6" t="s">
        <v>2009</v>
      </c>
      <c r="B12" s="6" t="s">
        <v>2008</v>
      </c>
    </row>
    <row r="13" spans="1:13" x14ac:dyDescent="0.25">
      <c r="A13" s="6" t="s">
        <v>2010</v>
      </c>
      <c r="B13" s="6" t="s">
        <v>2011</v>
      </c>
    </row>
    <row r="14" spans="1:13" x14ac:dyDescent="0.25">
      <c r="A14" s="22" t="s">
        <v>3170</v>
      </c>
      <c r="B14" s="22" t="s">
        <v>2008</v>
      </c>
    </row>
    <row r="15" spans="1:13" x14ac:dyDescent="0.25">
      <c r="A15" s="6" t="s">
        <v>2012</v>
      </c>
      <c r="B15" s="6" t="s">
        <v>2013</v>
      </c>
    </row>
    <row r="16" spans="1:13" x14ac:dyDescent="0.25">
      <c r="A16" s="22" t="s">
        <v>3070</v>
      </c>
      <c r="B16" s="22" t="s">
        <v>2008</v>
      </c>
    </row>
    <row r="17" spans="1:2" x14ac:dyDescent="0.25">
      <c r="A17" s="22" t="s">
        <v>2574</v>
      </c>
      <c r="B17" s="22" t="s">
        <v>2011</v>
      </c>
    </row>
    <row r="18" spans="1:2" x14ac:dyDescent="0.25">
      <c r="A18" s="22" t="s">
        <v>3231</v>
      </c>
      <c r="B18" s="22" t="s">
        <v>2008</v>
      </c>
    </row>
    <row r="19" spans="1:2" x14ac:dyDescent="0.25">
      <c r="A19" s="22" t="s">
        <v>2467</v>
      </c>
      <c r="B19" s="22" t="s">
        <v>2008</v>
      </c>
    </row>
    <row r="20" spans="1:2" x14ac:dyDescent="0.25">
      <c r="A20" s="22" t="s">
        <v>2515</v>
      </c>
      <c r="B20" s="22" t="s">
        <v>2026</v>
      </c>
    </row>
    <row r="21" spans="1:2" x14ac:dyDescent="0.25">
      <c r="A21" s="22" t="s">
        <v>3071</v>
      </c>
      <c r="B21" s="22" t="s">
        <v>2008</v>
      </c>
    </row>
    <row r="22" spans="1:2" x14ac:dyDescent="0.25">
      <c r="A22" s="22" t="s">
        <v>3072</v>
      </c>
      <c r="B22" s="22" t="s">
        <v>2008</v>
      </c>
    </row>
    <row r="23" spans="1:2" x14ac:dyDescent="0.25">
      <c r="A23" s="22" t="s">
        <v>2572</v>
      </c>
      <c r="B23" s="22" t="s">
        <v>2008</v>
      </c>
    </row>
    <row r="24" spans="1:2" x14ac:dyDescent="0.25">
      <c r="A24" s="22" t="s">
        <v>2270</v>
      </c>
      <c r="B24" s="22" t="s">
        <v>2008</v>
      </c>
    </row>
    <row r="25" spans="1:2" x14ac:dyDescent="0.25">
      <c r="A25" s="22" t="s">
        <v>2584</v>
      </c>
      <c r="B25" s="22" t="s">
        <v>2008</v>
      </c>
    </row>
    <row r="26" spans="1:2" x14ac:dyDescent="0.25">
      <c r="A26" s="22" t="s">
        <v>2550</v>
      </c>
      <c r="B26" s="22" t="s">
        <v>2008</v>
      </c>
    </row>
    <row r="27" spans="1:2" x14ac:dyDescent="0.25">
      <c r="A27" s="22" t="s">
        <v>2512</v>
      </c>
      <c r="B27" s="22" t="s">
        <v>2013</v>
      </c>
    </row>
    <row r="28" spans="1:2" x14ac:dyDescent="0.25">
      <c r="A28" s="22" t="s">
        <v>2271</v>
      </c>
      <c r="B28" s="22" t="s">
        <v>2008</v>
      </c>
    </row>
    <row r="29" spans="1:2" x14ac:dyDescent="0.25">
      <c r="A29" s="22" t="s">
        <v>2898</v>
      </c>
      <c r="B29" s="22" t="s">
        <v>2008</v>
      </c>
    </row>
    <row r="30" spans="1:2" x14ac:dyDescent="0.25">
      <c r="A30" s="22" t="s">
        <v>2987</v>
      </c>
      <c r="B30" s="22" t="s">
        <v>2026</v>
      </c>
    </row>
    <row r="31" spans="1:2" x14ac:dyDescent="0.25">
      <c r="A31" s="6" t="s">
        <v>2085</v>
      </c>
      <c r="B31" s="6" t="s">
        <v>2015</v>
      </c>
    </row>
    <row r="32" spans="1:2" x14ac:dyDescent="0.25">
      <c r="A32" s="6" t="s">
        <v>2014</v>
      </c>
      <c r="B32" s="6" t="s">
        <v>2015</v>
      </c>
    </row>
    <row r="33" spans="1:2" x14ac:dyDescent="0.25">
      <c r="A33" s="6" t="s">
        <v>2102</v>
      </c>
      <c r="B33" s="6" t="s">
        <v>2013</v>
      </c>
    </row>
    <row r="34" spans="1:2" x14ac:dyDescent="0.25">
      <c r="A34" s="6" t="s">
        <v>2098</v>
      </c>
      <c r="B34" s="6" t="s">
        <v>2013</v>
      </c>
    </row>
    <row r="35" spans="1:2" x14ac:dyDescent="0.25">
      <c r="A35" s="22" t="s">
        <v>2272</v>
      </c>
      <c r="B35" s="22" t="s">
        <v>2013</v>
      </c>
    </row>
    <row r="36" spans="1:2" x14ac:dyDescent="0.25">
      <c r="A36" s="22" t="s">
        <v>3115</v>
      </c>
      <c r="B36" s="22" t="s">
        <v>2011</v>
      </c>
    </row>
    <row r="37" spans="1:2" x14ac:dyDescent="0.25">
      <c r="A37" s="6" t="s">
        <v>2016</v>
      </c>
      <c r="B37" s="6" t="s">
        <v>2008</v>
      </c>
    </row>
    <row r="38" spans="1:2" x14ac:dyDescent="0.25">
      <c r="A38" s="22" t="s">
        <v>3171</v>
      </c>
      <c r="B38" s="22" t="s">
        <v>2008</v>
      </c>
    </row>
    <row r="39" spans="1:2" x14ac:dyDescent="0.25">
      <c r="A39" s="6" t="s">
        <v>2017</v>
      </c>
      <c r="B39" s="6" t="s">
        <v>2011</v>
      </c>
    </row>
    <row r="40" spans="1:2" x14ac:dyDescent="0.25">
      <c r="A40" s="6" t="s">
        <v>2018</v>
      </c>
      <c r="B40" s="6" t="s">
        <v>2008</v>
      </c>
    </row>
    <row r="41" spans="1:2" x14ac:dyDescent="0.25">
      <c r="A41" s="6" t="s">
        <v>2074</v>
      </c>
      <c r="B41" s="6" t="s">
        <v>2008</v>
      </c>
    </row>
    <row r="42" spans="1:2" x14ac:dyDescent="0.25">
      <c r="A42" s="6" t="s">
        <v>2019</v>
      </c>
      <c r="B42" s="6" t="s">
        <v>2008</v>
      </c>
    </row>
    <row r="43" spans="1:2" x14ac:dyDescent="0.25">
      <c r="A43" s="22" t="s">
        <v>3044</v>
      </c>
      <c r="B43" s="22" t="s">
        <v>2008</v>
      </c>
    </row>
    <row r="44" spans="1:2" x14ac:dyDescent="0.25">
      <c r="A44" s="22" t="s">
        <v>2963</v>
      </c>
      <c r="B44" s="22" t="s">
        <v>2026</v>
      </c>
    </row>
    <row r="45" spans="1:2" x14ac:dyDescent="0.25">
      <c r="A45" s="22" t="s">
        <v>2273</v>
      </c>
      <c r="B45" s="22" t="s">
        <v>2026</v>
      </c>
    </row>
    <row r="46" spans="1:2" x14ac:dyDescent="0.25">
      <c r="A46" s="22" t="s">
        <v>3116</v>
      </c>
      <c r="B46" s="22" t="s">
        <v>2011</v>
      </c>
    </row>
    <row r="47" spans="1:2" x14ac:dyDescent="0.25">
      <c r="A47" s="22" t="s">
        <v>2589</v>
      </c>
      <c r="B47" s="22" t="s">
        <v>2008</v>
      </c>
    </row>
    <row r="48" spans="1:2" x14ac:dyDescent="0.25">
      <c r="A48" s="22" t="s">
        <v>2274</v>
      </c>
      <c r="B48" s="22" t="s">
        <v>2008</v>
      </c>
    </row>
    <row r="49" spans="1:2" x14ac:dyDescent="0.25">
      <c r="A49" s="22" t="s">
        <v>2450</v>
      </c>
      <c r="B49" s="22" t="s">
        <v>2026</v>
      </c>
    </row>
    <row r="50" spans="1:2" x14ac:dyDescent="0.25">
      <c r="A50" s="22" t="s">
        <v>2449</v>
      </c>
      <c r="B50" s="22" t="s">
        <v>2026</v>
      </c>
    </row>
    <row r="51" spans="1:2" x14ac:dyDescent="0.25">
      <c r="A51" s="22" t="s">
        <v>2451</v>
      </c>
      <c r="B51" s="22" t="s">
        <v>2026</v>
      </c>
    </row>
    <row r="52" spans="1:2" x14ac:dyDescent="0.25">
      <c r="A52" s="22" t="s">
        <v>3117</v>
      </c>
      <c r="B52" s="22" t="s">
        <v>2008</v>
      </c>
    </row>
    <row r="53" spans="1:2" x14ac:dyDescent="0.25">
      <c r="A53" s="22" t="s">
        <v>3062</v>
      </c>
      <c r="B53" s="22" t="s">
        <v>2008</v>
      </c>
    </row>
    <row r="54" spans="1:2" x14ac:dyDescent="0.25">
      <c r="A54" s="35" t="s">
        <v>2349</v>
      </c>
      <c r="B54" s="35" t="s">
        <v>2008</v>
      </c>
    </row>
    <row r="55" spans="1:2" x14ac:dyDescent="0.25">
      <c r="A55" s="22" t="s">
        <v>2426</v>
      </c>
      <c r="B55" s="22" t="s">
        <v>2008</v>
      </c>
    </row>
    <row r="56" spans="1:2" x14ac:dyDescent="0.25">
      <c r="A56" s="22" t="s">
        <v>2662</v>
      </c>
      <c r="B56" s="22" t="s">
        <v>2026</v>
      </c>
    </row>
    <row r="57" spans="1:2" x14ac:dyDescent="0.25">
      <c r="A57" s="22" t="s">
        <v>2590</v>
      </c>
      <c r="B57" s="22" t="s">
        <v>2013</v>
      </c>
    </row>
    <row r="58" spans="1:2" x14ac:dyDescent="0.25">
      <c r="A58" s="6" t="s">
        <v>2054</v>
      </c>
      <c r="B58" s="6" t="s">
        <v>2013</v>
      </c>
    </row>
    <row r="59" spans="1:2" x14ac:dyDescent="0.25">
      <c r="A59" s="22" t="s">
        <v>2473</v>
      </c>
      <c r="B59" s="22" t="s">
        <v>2008</v>
      </c>
    </row>
    <row r="60" spans="1:2" x14ac:dyDescent="0.25">
      <c r="A60" s="6" t="s">
        <v>2020</v>
      </c>
      <c r="B60" s="6" t="s">
        <v>2008</v>
      </c>
    </row>
    <row r="61" spans="1:2" x14ac:dyDescent="0.25">
      <c r="A61" s="22" t="s">
        <v>2465</v>
      </c>
      <c r="B61" s="22" t="s">
        <v>2008</v>
      </c>
    </row>
    <row r="62" spans="1:2" x14ac:dyDescent="0.25">
      <c r="A62" s="14" t="s">
        <v>2071</v>
      </c>
      <c r="B62" s="14" t="s">
        <v>2008</v>
      </c>
    </row>
    <row r="63" spans="1:2" x14ac:dyDescent="0.25">
      <c r="A63" s="24" t="s">
        <v>3026</v>
      </c>
      <c r="B63" s="24" t="s">
        <v>2008</v>
      </c>
    </row>
    <row r="64" spans="1:2" x14ac:dyDescent="0.25">
      <c r="A64" s="24" t="s">
        <v>2469</v>
      </c>
      <c r="B64" s="24" t="s">
        <v>2008</v>
      </c>
    </row>
    <row r="65" spans="1:2" x14ac:dyDescent="0.25">
      <c r="A65" s="24" t="s">
        <v>2425</v>
      </c>
      <c r="B65" s="24" t="s">
        <v>2011</v>
      </c>
    </row>
    <row r="66" spans="1:2" x14ac:dyDescent="0.25">
      <c r="A66" s="26" t="s">
        <v>2964</v>
      </c>
      <c r="B66" s="24" t="s">
        <v>2015</v>
      </c>
    </row>
    <row r="67" spans="1:2" x14ac:dyDescent="0.25">
      <c r="A67" s="24" t="s">
        <v>2423</v>
      </c>
      <c r="B67" s="24" t="s">
        <v>2008</v>
      </c>
    </row>
    <row r="68" spans="1:2" x14ac:dyDescent="0.25">
      <c r="A68" s="14" t="s">
        <v>2021</v>
      </c>
      <c r="B68" s="14" t="s">
        <v>2013</v>
      </c>
    </row>
    <row r="69" spans="1:2" x14ac:dyDescent="0.25">
      <c r="A69" s="33" t="s">
        <v>3210</v>
      </c>
      <c r="B69" s="14" t="s">
        <v>2008</v>
      </c>
    </row>
    <row r="70" spans="1:2" x14ac:dyDescent="0.25">
      <c r="A70" s="24" t="s">
        <v>3232</v>
      </c>
      <c r="B70" s="24" t="s">
        <v>2008</v>
      </c>
    </row>
    <row r="71" spans="1:2" x14ac:dyDescent="0.25">
      <c r="A71" s="24" t="s">
        <v>2444</v>
      </c>
      <c r="B71" s="24" t="s">
        <v>2008</v>
      </c>
    </row>
    <row r="72" spans="1:2" x14ac:dyDescent="0.25">
      <c r="A72" s="14" t="s">
        <v>2022</v>
      </c>
      <c r="B72" s="14" t="s">
        <v>2008</v>
      </c>
    </row>
    <row r="73" spans="1:2" x14ac:dyDescent="0.25">
      <c r="A73" s="24" t="s">
        <v>2663</v>
      </c>
      <c r="B73" s="24" t="s">
        <v>2008</v>
      </c>
    </row>
    <row r="74" spans="1:2" x14ac:dyDescent="0.25">
      <c r="A74" s="24" t="s">
        <v>2275</v>
      </c>
      <c r="B74" s="24" t="s">
        <v>2026</v>
      </c>
    </row>
    <row r="75" spans="1:2" x14ac:dyDescent="0.25">
      <c r="A75" s="24" t="s">
        <v>2965</v>
      </c>
      <c r="B75" s="24" t="s">
        <v>2026</v>
      </c>
    </row>
    <row r="76" spans="1:2" x14ac:dyDescent="0.25">
      <c r="A76" s="14" t="s">
        <v>2023</v>
      </c>
      <c r="B76" s="14" t="s">
        <v>2008</v>
      </c>
    </row>
    <row r="77" spans="1:2" x14ac:dyDescent="0.25">
      <c r="A77" s="14" t="s">
        <v>2024</v>
      </c>
      <c r="B77" s="14" t="s">
        <v>2008</v>
      </c>
    </row>
    <row r="78" spans="1:2" x14ac:dyDescent="0.25">
      <c r="A78" s="24" t="s">
        <v>2803</v>
      </c>
      <c r="B78" s="24" t="s">
        <v>2026</v>
      </c>
    </row>
    <row r="79" spans="1:2" x14ac:dyDescent="0.25">
      <c r="A79" s="24" t="s">
        <v>3118</v>
      </c>
      <c r="B79" s="24" t="s">
        <v>2011</v>
      </c>
    </row>
    <row r="80" spans="1:2" x14ac:dyDescent="0.25">
      <c r="A80" s="24" t="s">
        <v>3233</v>
      </c>
      <c r="B80" s="24" t="s">
        <v>2008</v>
      </c>
    </row>
    <row r="81" spans="1:2" x14ac:dyDescent="0.25">
      <c r="A81" s="24" t="s">
        <v>3234</v>
      </c>
      <c r="B81" s="24" t="s">
        <v>2008</v>
      </c>
    </row>
    <row r="82" spans="1:2" x14ac:dyDescent="0.25">
      <c r="A82" t="s">
        <v>3359</v>
      </c>
      <c r="B82" t="s">
        <v>2008</v>
      </c>
    </row>
    <row r="83" spans="1:2" x14ac:dyDescent="0.25">
      <c r="A83" s="24" t="s">
        <v>2988</v>
      </c>
      <c r="B83" s="24" t="s">
        <v>2026</v>
      </c>
    </row>
    <row r="84" spans="1:2" x14ac:dyDescent="0.25">
      <c r="A84" s="24" t="s">
        <v>2582</v>
      </c>
      <c r="B84" s="24" t="s">
        <v>2008</v>
      </c>
    </row>
    <row r="85" spans="1:2" x14ac:dyDescent="0.25">
      <c r="A85" s="24" t="s">
        <v>2276</v>
      </c>
      <c r="B85" s="24" t="s">
        <v>2008</v>
      </c>
    </row>
    <row r="86" spans="1:2" x14ac:dyDescent="0.25">
      <c r="A86" s="14" t="s">
        <v>2101</v>
      </c>
      <c r="B86" s="14" t="s">
        <v>2013</v>
      </c>
    </row>
    <row r="87" spans="1:2" x14ac:dyDescent="0.25">
      <c r="A87" s="24" t="s">
        <v>2277</v>
      </c>
      <c r="B87" s="24" t="s">
        <v>2013</v>
      </c>
    </row>
    <row r="88" spans="1:2" x14ac:dyDescent="0.25">
      <c r="A88" s="14" t="s">
        <v>2100</v>
      </c>
      <c r="B88" s="14" t="s">
        <v>2008</v>
      </c>
    </row>
    <row r="89" spans="1:2" x14ac:dyDescent="0.25">
      <c r="A89" s="14" t="s">
        <v>2025</v>
      </c>
      <c r="B89" s="14" t="s">
        <v>2026</v>
      </c>
    </row>
    <row r="90" spans="1:2" x14ac:dyDescent="0.25">
      <c r="A90" s="24" t="s">
        <v>2579</v>
      </c>
      <c r="B90" s="24" t="s">
        <v>2008</v>
      </c>
    </row>
    <row r="91" spans="1:2" x14ac:dyDescent="0.25">
      <c r="A91" s="26" t="s">
        <v>2561</v>
      </c>
      <c r="B91" s="26" t="s">
        <v>2008</v>
      </c>
    </row>
    <row r="92" spans="1:2" x14ac:dyDescent="0.25">
      <c r="A92" s="14" t="s">
        <v>2027</v>
      </c>
      <c r="B92" s="14" t="s">
        <v>2008</v>
      </c>
    </row>
    <row r="93" spans="1:2" x14ac:dyDescent="0.25">
      <c r="A93" s="24" t="s">
        <v>2466</v>
      </c>
      <c r="B93" s="24" t="s">
        <v>2036</v>
      </c>
    </row>
    <row r="94" spans="1:2" x14ac:dyDescent="0.25">
      <c r="A94" s="24" t="s">
        <v>2278</v>
      </c>
      <c r="B94" s="24" t="s">
        <v>2013</v>
      </c>
    </row>
    <row r="95" spans="1:2" x14ac:dyDescent="0.25">
      <c r="A95" s="24" t="s">
        <v>3235</v>
      </c>
      <c r="B95" s="24" t="s">
        <v>2008</v>
      </c>
    </row>
    <row r="96" spans="1:2" x14ac:dyDescent="0.25">
      <c r="A96" s="24" t="s">
        <v>2627</v>
      </c>
      <c r="B96" s="24" t="s">
        <v>2026</v>
      </c>
    </row>
    <row r="97" spans="1:2" x14ac:dyDescent="0.25">
      <c r="A97" s="24" t="s">
        <v>2626</v>
      </c>
      <c r="B97" s="24" t="s">
        <v>2026</v>
      </c>
    </row>
    <row r="98" spans="1:2" x14ac:dyDescent="0.25">
      <c r="A98" s="26" t="s">
        <v>2628</v>
      </c>
      <c r="B98" s="26" t="s">
        <v>2026</v>
      </c>
    </row>
    <row r="99" spans="1:2" x14ac:dyDescent="0.25">
      <c r="A99" s="24" t="s">
        <v>2629</v>
      </c>
      <c r="B99" s="24" t="s">
        <v>2458</v>
      </c>
    </row>
    <row r="100" spans="1:2" x14ac:dyDescent="0.25">
      <c r="A100" s="24" t="s">
        <v>2422</v>
      </c>
      <c r="B100" s="24" t="s">
        <v>2026</v>
      </c>
    </row>
    <row r="101" spans="1:2" x14ac:dyDescent="0.25">
      <c r="A101" s="24" t="s">
        <v>2591</v>
      </c>
      <c r="B101" s="24" t="s">
        <v>2026</v>
      </c>
    </row>
    <row r="102" spans="1:2" x14ac:dyDescent="0.25">
      <c r="A102" s="24" t="s">
        <v>2409</v>
      </c>
      <c r="B102" s="24" t="s">
        <v>2026</v>
      </c>
    </row>
    <row r="103" spans="1:2" x14ac:dyDescent="0.25">
      <c r="A103" s="24" t="s">
        <v>2581</v>
      </c>
      <c r="B103" s="24" t="s">
        <v>2008</v>
      </c>
    </row>
    <row r="104" spans="1:2" x14ac:dyDescent="0.25">
      <c r="A104" s="24" t="s">
        <v>2447</v>
      </c>
      <c r="B104" s="24" t="s">
        <v>2015</v>
      </c>
    </row>
    <row r="105" spans="1:2" x14ac:dyDescent="0.25">
      <c r="A105" s="24" t="s">
        <v>2592</v>
      </c>
      <c r="B105" s="24" t="s">
        <v>2008</v>
      </c>
    </row>
    <row r="106" spans="1:2" x14ac:dyDescent="0.25">
      <c r="A106" s="14" t="s">
        <v>2028</v>
      </c>
      <c r="B106" s="14" t="s">
        <v>2013</v>
      </c>
    </row>
    <row r="107" spans="1:2" x14ac:dyDescent="0.25">
      <c r="A107" s="24" t="s">
        <v>3172</v>
      </c>
      <c r="B107" s="24" t="s">
        <v>2008</v>
      </c>
    </row>
    <row r="108" spans="1:2" x14ac:dyDescent="0.25">
      <c r="A108" s="24" t="s">
        <v>2468</v>
      </c>
      <c r="B108" s="24" t="s">
        <v>2015</v>
      </c>
    </row>
    <row r="109" spans="1:2" x14ac:dyDescent="0.25">
      <c r="A109" s="24" t="s">
        <v>2279</v>
      </c>
      <c r="B109" s="24" t="s">
        <v>2008</v>
      </c>
    </row>
    <row r="110" spans="1:2" x14ac:dyDescent="0.25">
      <c r="A110" s="24" t="s">
        <v>2510</v>
      </c>
      <c r="B110" s="24" t="s">
        <v>2026</v>
      </c>
    </row>
    <row r="111" spans="1:2" x14ac:dyDescent="0.25">
      <c r="A111" s="24" t="s">
        <v>2585</v>
      </c>
      <c r="B111" s="24" t="s">
        <v>2008</v>
      </c>
    </row>
    <row r="112" spans="1:2" x14ac:dyDescent="0.25">
      <c r="A112" s="24" t="s">
        <v>2593</v>
      </c>
      <c r="B112" s="24" t="s">
        <v>2008</v>
      </c>
    </row>
    <row r="113" spans="1:2" x14ac:dyDescent="0.25">
      <c r="A113" s="24" t="s">
        <v>2553</v>
      </c>
      <c r="B113" s="24" t="s">
        <v>2008</v>
      </c>
    </row>
    <row r="114" spans="1:2" x14ac:dyDescent="0.25">
      <c r="A114" s="24" t="s">
        <v>2952</v>
      </c>
      <c r="B114" s="24" t="s">
        <v>2013</v>
      </c>
    </row>
    <row r="115" spans="1:2" x14ac:dyDescent="0.25">
      <c r="A115" s="24" t="s">
        <v>3236</v>
      </c>
      <c r="B115" s="24" t="s">
        <v>2008</v>
      </c>
    </row>
    <row r="116" spans="1:2" x14ac:dyDescent="0.25">
      <c r="A116" s="26" t="s">
        <v>3348</v>
      </c>
      <c r="B116" s="26" t="s">
        <v>2008</v>
      </c>
    </row>
    <row r="117" spans="1:2" x14ac:dyDescent="0.25">
      <c r="A117" s="24" t="s">
        <v>3237</v>
      </c>
      <c r="B117" s="24" t="s">
        <v>2008</v>
      </c>
    </row>
    <row r="118" spans="1:2" x14ac:dyDescent="0.25">
      <c r="A118" s="24" t="s">
        <v>3238</v>
      </c>
      <c r="B118" s="24" t="s">
        <v>2008</v>
      </c>
    </row>
    <row r="119" spans="1:2" x14ac:dyDescent="0.25">
      <c r="A119" s="24" t="s">
        <v>2891</v>
      </c>
      <c r="B119" s="24" t="s">
        <v>2008</v>
      </c>
    </row>
    <row r="120" spans="1:2" x14ac:dyDescent="0.25">
      <c r="A120" s="24" t="s">
        <v>3173</v>
      </c>
      <c r="B120" s="24" t="s">
        <v>2011</v>
      </c>
    </row>
    <row r="121" spans="1:2" x14ac:dyDescent="0.25">
      <c r="A121" s="14" t="s">
        <v>2099</v>
      </c>
      <c r="B121" s="14" t="s">
        <v>2008</v>
      </c>
    </row>
    <row r="122" spans="1:2" x14ac:dyDescent="0.25">
      <c r="A122" s="26" t="s">
        <v>3324</v>
      </c>
      <c r="B122" s="26" t="s">
        <v>2008</v>
      </c>
    </row>
    <row r="123" spans="1:2" x14ac:dyDescent="0.25">
      <c r="A123" s="14" t="s">
        <v>2029</v>
      </c>
      <c r="B123" s="14" t="s">
        <v>2013</v>
      </c>
    </row>
    <row r="124" spans="1:2" x14ac:dyDescent="0.25">
      <c r="A124" s="24" t="s">
        <v>2280</v>
      </c>
      <c r="B124" s="24" t="s">
        <v>2008</v>
      </c>
    </row>
    <row r="125" spans="1:2" x14ac:dyDescent="0.25">
      <c r="A125" s="24" t="s">
        <v>2281</v>
      </c>
      <c r="B125" s="24" t="s">
        <v>2026</v>
      </c>
    </row>
    <row r="126" spans="1:2" x14ac:dyDescent="0.25">
      <c r="A126" s="24" t="s">
        <v>2625</v>
      </c>
      <c r="B126" s="24" t="s">
        <v>2026</v>
      </c>
    </row>
    <row r="127" spans="1:2" x14ac:dyDescent="0.25">
      <c r="A127" s="24" t="s">
        <v>2630</v>
      </c>
      <c r="B127" s="24" t="s">
        <v>2034</v>
      </c>
    </row>
    <row r="128" spans="1:2" x14ac:dyDescent="0.25">
      <c r="A128" s="24" t="s">
        <v>2631</v>
      </c>
      <c r="B128" s="24" t="s">
        <v>2026</v>
      </c>
    </row>
    <row r="129" spans="1:2" x14ac:dyDescent="0.25">
      <c r="A129" s="24" t="s">
        <v>2632</v>
      </c>
      <c r="B129" s="24" t="s">
        <v>2036</v>
      </c>
    </row>
    <row r="130" spans="1:2" x14ac:dyDescent="0.25">
      <c r="A130" s="24" t="s">
        <v>2496</v>
      </c>
      <c r="B130" s="24" t="s">
        <v>2036</v>
      </c>
    </row>
    <row r="131" spans="1:2" x14ac:dyDescent="0.25">
      <c r="A131" s="24" t="s">
        <v>2633</v>
      </c>
      <c r="B131" s="24" t="s">
        <v>2036</v>
      </c>
    </row>
    <row r="132" spans="1:2" x14ac:dyDescent="0.25">
      <c r="A132" s="24" t="s">
        <v>2470</v>
      </c>
      <c r="B132" s="24" t="s">
        <v>2036</v>
      </c>
    </row>
    <row r="133" spans="1:2" x14ac:dyDescent="0.25">
      <c r="A133" s="24" t="s">
        <v>2445</v>
      </c>
      <c r="B133" s="24" t="s">
        <v>2013</v>
      </c>
    </row>
    <row r="134" spans="1:2" x14ac:dyDescent="0.25">
      <c r="A134" s="24" t="s">
        <v>2634</v>
      </c>
      <c r="B134" s="24" t="s">
        <v>2026</v>
      </c>
    </row>
    <row r="135" spans="1:2" x14ac:dyDescent="0.25">
      <c r="A135" s="24" t="s">
        <v>2635</v>
      </c>
      <c r="B135" s="24" t="s">
        <v>2026</v>
      </c>
    </row>
    <row r="136" spans="1:2" x14ac:dyDescent="0.25">
      <c r="A136" s="24" t="s">
        <v>2636</v>
      </c>
      <c r="B136" s="24" t="s">
        <v>2026</v>
      </c>
    </row>
    <row r="137" spans="1:2" x14ac:dyDescent="0.25">
      <c r="A137" s="24" t="s">
        <v>2471</v>
      </c>
      <c r="B137" s="24" t="s">
        <v>2026</v>
      </c>
    </row>
    <row r="138" spans="1:2" x14ac:dyDescent="0.25">
      <c r="A138" s="14" t="s">
        <v>2030</v>
      </c>
      <c r="B138" s="14" t="s">
        <v>2008</v>
      </c>
    </row>
    <row r="139" spans="1:2" x14ac:dyDescent="0.25">
      <c r="A139" s="24" t="s">
        <v>2448</v>
      </c>
      <c r="B139" s="24" t="s">
        <v>2008</v>
      </c>
    </row>
    <row r="140" spans="1:2" x14ac:dyDescent="0.25">
      <c r="A140" s="14" t="s">
        <v>2031</v>
      </c>
      <c r="B140" s="14" t="s">
        <v>2008</v>
      </c>
    </row>
    <row r="141" spans="1:2" x14ac:dyDescent="0.25">
      <c r="A141" s="14" t="s">
        <v>2130</v>
      </c>
      <c r="B141" s="14" t="s">
        <v>2026</v>
      </c>
    </row>
    <row r="142" spans="1:2" x14ac:dyDescent="0.25">
      <c r="A142" s="24" t="s">
        <v>2400</v>
      </c>
      <c r="B142" s="24" t="s">
        <v>2026</v>
      </c>
    </row>
    <row r="143" spans="1:2" x14ac:dyDescent="0.25">
      <c r="A143" s="24" t="s">
        <v>2282</v>
      </c>
      <c r="B143" s="24" t="s">
        <v>2026</v>
      </c>
    </row>
    <row r="144" spans="1:2" x14ac:dyDescent="0.25">
      <c r="A144" s="24" t="s">
        <v>2401</v>
      </c>
      <c r="B144" s="24" t="s">
        <v>2026</v>
      </c>
    </row>
    <row r="145" spans="1:2" x14ac:dyDescent="0.25">
      <c r="A145" s="24" t="s">
        <v>2283</v>
      </c>
      <c r="B145" s="24" t="s">
        <v>2034</v>
      </c>
    </row>
    <row r="146" spans="1:2" x14ac:dyDescent="0.25">
      <c r="A146" s="24" t="s">
        <v>2929</v>
      </c>
      <c r="B146" s="24" t="s">
        <v>2026</v>
      </c>
    </row>
    <row r="147" spans="1:2" x14ac:dyDescent="0.25">
      <c r="A147" s="24" t="s">
        <v>3022</v>
      </c>
      <c r="B147" s="24" t="s">
        <v>2026</v>
      </c>
    </row>
    <row r="148" spans="1:2" x14ac:dyDescent="0.25">
      <c r="A148" s="24" t="s">
        <v>3174</v>
      </c>
      <c r="B148" s="24" t="s">
        <v>2008</v>
      </c>
    </row>
    <row r="149" spans="1:2" x14ac:dyDescent="0.25">
      <c r="A149" s="24" t="s">
        <v>3073</v>
      </c>
      <c r="B149" s="24" t="s">
        <v>2008</v>
      </c>
    </row>
    <row r="150" spans="1:2" x14ac:dyDescent="0.25">
      <c r="A150" s="24" t="s">
        <v>3239</v>
      </c>
      <c r="B150" s="24" t="s">
        <v>2008</v>
      </c>
    </row>
    <row r="151" spans="1:2" x14ac:dyDescent="0.25">
      <c r="A151" s="24" t="s">
        <v>3240</v>
      </c>
      <c r="B151" s="24" t="s">
        <v>2008</v>
      </c>
    </row>
    <row r="152" spans="1:2" x14ac:dyDescent="0.25">
      <c r="A152" s="24" t="s">
        <v>2580</v>
      </c>
      <c r="B152" s="24" t="s">
        <v>2008</v>
      </c>
    </row>
    <row r="153" spans="1:2" x14ac:dyDescent="0.25">
      <c r="A153" s="24" t="s">
        <v>2402</v>
      </c>
      <c r="B153" s="24" t="s">
        <v>2008</v>
      </c>
    </row>
    <row r="154" spans="1:2" x14ac:dyDescent="0.25">
      <c r="A154" s="24" t="s">
        <v>3074</v>
      </c>
      <c r="B154" s="24" t="s">
        <v>2008</v>
      </c>
    </row>
    <row r="155" spans="1:2" x14ac:dyDescent="0.25">
      <c r="A155" s="24" t="s">
        <v>2583</v>
      </c>
      <c r="B155" s="24" t="s">
        <v>2008</v>
      </c>
    </row>
    <row r="156" spans="1:2" x14ac:dyDescent="0.25">
      <c r="A156" s="24" t="s">
        <v>2495</v>
      </c>
      <c r="B156" s="24" t="s">
        <v>2008</v>
      </c>
    </row>
    <row r="157" spans="1:2" x14ac:dyDescent="0.25">
      <c r="A157" s="24" t="s">
        <v>3119</v>
      </c>
      <c r="B157" s="24" t="s">
        <v>2008</v>
      </c>
    </row>
    <row r="158" spans="1:2" x14ac:dyDescent="0.25">
      <c r="A158" s="14" t="s">
        <v>2032</v>
      </c>
      <c r="B158" s="14" t="s">
        <v>2008</v>
      </c>
    </row>
    <row r="159" spans="1:2" x14ac:dyDescent="0.25">
      <c r="A159" s="26" t="s">
        <v>3241</v>
      </c>
      <c r="B159" s="26" t="s">
        <v>2008</v>
      </c>
    </row>
    <row r="160" spans="1:2" x14ac:dyDescent="0.25">
      <c r="A160" s="24" t="s">
        <v>2424</v>
      </c>
      <c r="B160" s="24" t="s">
        <v>2008</v>
      </c>
    </row>
    <row r="161" spans="1:2" x14ac:dyDescent="0.25">
      <c r="A161" s="14" t="s">
        <v>2129</v>
      </c>
      <c r="B161" s="14" t="s">
        <v>2026</v>
      </c>
    </row>
    <row r="162" spans="1:2" x14ac:dyDescent="0.25">
      <c r="A162" s="14" t="s">
        <v>2128</v>
      </c>
      <c r="B162" s="14" t="s">
        <v>2026</v>
      </c>
    </row>
    <row r="163" spans="1:2" x14ac:dyDescent="0.25">
      <c r="A163" s="24" t="s">
        <v>2594</v>
      </c>
      <c r="B163" s="24" t="s">
        <v>2011</v>
      </c>
    </row>
    <row r="164" spans="1:2" x14ac:dyDescent="0.25">
      <c r="A164" s="24" t="s">
        <v>2549</v>
      </c>
      <c r="B164" s="24" t="s">
        <v>2026</v>
      </c>
    </row>
    <row r="165" spans="1:2" x14ac:dyDescent="0.25">
      <c r="A165" s="14" t="s">
        <v>2075</v>
      </c>
      <c r="B165" s="14" t="s">
        <v>2026</v>
      </c>
    </row>
    <row r="166" spans="1:2" x14ac:dyDescent="0.25">
      <c r="A166" s="24" t="s">
        <v>2284</v>
      </c>
      <c r="B166" s="24" t="s">
        <v>2034</v>
      </c>
    </row>
    <row r="167" spans="1:2" x14ac:dyDescent="0.25">
      <c r="A167" s="24" t="s">
        <v>2285</v>
      </c>
      <c r="B167" s="24" t="s">
        <v>2034</v>
      </c>
    </row>
    <row r="168" spans="1:2" x14ac:dyDescent="0.25">
      <c r="A168" s="24" t="s">
        <v>3175</v>
      </c>
      <c r="B168" s="24" t="s">
        <v>2026</v>
      </c>
    </row>
    <row r="169" spans="1:2" x14ac:dyDescent="0.25">
      <c r="A169" s="24" t="s">
        <v>2509</v>
      </c>
      <c r="B169" s="24" t="s">
        <v>2015</v>
      </c>
    </row>
    <row r="170" spans="1:2" x14ac:dyDescent="0.25">
      <c r="A170" s="24" t="s">
        <v>2595</v>
      </c>
      <c r="B170" s="24" t="s">
        <v>2013</v>
      </c>
    </row>
    <row r="171" spans="1:2" x14ac:dyDescent="0.25">
      <c r="A171" s="24" t="s">
        <v>2511</v>
      </c>
      <c r="B171" s="24" t="s">
        <v>2013</v>
      </c>
    </row>
    <row r="172" spans="1:2" x14ac:dyDescent="0.25">
      <c r="A172" s="24" t="s">
        <v>3197</v>
      </c>
      <c r="B172" s="24" t="s">
        <v>2008</v>
      </c>
    </row>
    <row r="173" spans="1:2" x14ac:dyDescent="0.25">
      <c r="A173" s="14" t="s">
        <v>2033</v>
      </c>
      <c r="B173" s="14" t="s">
        <v>2034</v>
      </c>
    </row>
    <row r="174" spans="1:2" s="26" customFormat="1" x14ac:dyDescent="0.25">
      <c r="A174" s="14" t="s">
        <v>2072</v>
      </c>
      <c r="B174" s="14" t="s">
        <v>2036</v>
      </c>
    </row>
    <row r="175" spans="1:2" s="26" customFormat="1" x14ac:dyDescent="0.25">
      <c r="A175" s="24" t="s">
        <v>2286</v>
      </c>
      <c r="B175" s="24" t="s">
        <v>2036</v>
      </c>
    </row>
    <row r="176" spans="1:2" s="26" customFormat="1" x14ac:dyDescent="0.25">
      <c r="A176" s="14" t="s">
        <v>2035</v>
      </c>
      <c r="B176" s="14" t="s">
        <v>2036</v>
      </c>
    </row>
    <row r="177" spans="1:2" s="26" customFormat="1" x14ac:dyDescent="0.25">
      <c r="A177" s="24" t="s">
        <v>2596</v>
      </c>
      <c r="B177" s="24" t="s">
        <v>2036</v>
      </c>
    </row>
    <row r="178" spans="1:2" x14ac:dyDescent="0.25">
      <c r="A178" s="24" t="s">
        <v>2892</v>
      </c>
      <c r="B178" s="24" t="s">
        <v>2015</v>
      </c>
    </row>
    <row r="179" spans="1:2" x14ac:dyDescent="0.25">
      <c r="A179" s="14" t="s">
        <v>2037</v>
      </c>
      <c r="B179" s="14" t="s">
        <v>2036</v>
      </c>
    </row>
    <row r="180" spans="1:2" s="26" customFormat="1" x14ac:dyDescent="0.25">
      <c r="A180" s="14" t="s">
        <v>2038</v>
      </c>
      <c r="B180" s="14" t="s">
        <v>2036</v>
      </c>
    </row>
    <row r="181" spans="1:2" x14ac:dyDescent="0.25">
      <c r="A181" s="24" t="s">
        <v>2287</v>
      </c>
      <c r="B181" s="24" t="s">
        <v>2036</v>
      </c>
    </row>
    <row r="182" spans="1:2" x14ac:dyDescent="0.25">
      <c r="A182" s="24" t="s">
        <v>2288</v>
      </c>
      <c r="B182" s="24" t="s">
        <v>2036</v>
      </c>
    </row>
    <row r="183" spans="1:2" x14ac:dyDescent="0.25">
      <c r="A183" s="14" t="s">
        <v>2039</v>
      </c>
      <c r="B183" s="14" t="s">
        <v>2015</v>
      </c>
    </row>
    <row r="184" spans="1:2" x14ac:dyDescent="0.25">
      <c r="A184" s="24" t="s">
        <v>2989</v>
      </c>
      <c r="B184" s="24" t="s">
        <v>2015</v>
      </c>
    </row>
    <row r="185" spans="1:2" x14ac:dyDescent="0.25">
      <c r="A185" s="24" t="s">
        <v>2597</v>
      </c>
      <c r="B185" s="24" t="s">
        <v>2008</v>
      </c>
    </row>
    <row r="186" spans="1:2" x14ac:dyDescent="0.25">
      <c r="A186" s="24" t="s">
        <v>2930</v>
      </c>
      <c r="B186" s="24" t="s">
        <v>2008</v>
      </c>
    </row>
    <row r="187" spans="1:2" x14ac:dyDescent="0.25">
      <c r="A187" s="24" t="s">
        <v>2658</v>
      </c>
      <c r="B187" s="24" t="s">
        <v>2008</v>
      </c>
    </row>
    <row r="188" spans="1:2" x14ac:dyDescent="0.25">
      <c r="A188" s="14" t="s">
        <v>2040</v>
      </c>
      <c r="B188" s="14" t="s">
        <v>2015</v>
      </c>
    </row>
    <row r="189" spans="1:2" x14ac:dyDescent="0.25">
      <c r="A189" s="14" t="s">
        <v>2041</v>
      </c>
      <c r="B189" s="14" t="s">
        <v>2015</v>
      </c>
    </row>
    <row r="190" spans="1:2" x14ac:dyDescent="0.25">
      <c r="A190" s="24" t="s">
        <v>2289</v>
      </c>
      <c r="B190" s="24" t="s">
        <v>2015</v>
      </c>
    </row>
    <row r="191" spans="1:2" x14ac:dyDescent="0.25">
      <c r="A191" s="24" t="s">
        <v>2966</v>
      </c>
      <c r="B191" s="24" t="s">
        <v>2015</v>
      </c>
    </row>
    <row r="192" spans="1:2" x14ac:dyDescent="0.25">
      <c r="A192" s="24" t="s">
        <v>2403</v>
      </c>
      <c r="B192" s="24" t="s">
        <v>2015</v>
      </c>
    </row>
    <row r="193" spans="1:2" x14ac:dyDescent="0.25">
      <c r="A193" s="24" t="s">
        <v>2949</v>
      </c>
      <c r="B193" s="24" t="s">
        <v>2011</v>
      </c>
    </row>
    <row r="194" spans="1:2" x14ac:dyDescent="0.25">
      <c r="A194" s="24" t="s">
        <v>2464</v>
      </c>
      <c r="B194" s="24" t="s">
        <v>2015</v>
      </c>
    </row>
    <row r="195" spans="1:2" x14ac:dyDescent="0.25">
      <c r="A195" s="24" t="s">
        <v>2472</v>
      </c>
      <c r="B195" s="24" t="s">
        <v>2015</v>
      </c>
    </row>
    <row r="196" spans="1:2" x14ac:dyDescent="0.25">
      <c r="A196" s="24" t="s">
        <v>2427</v>
      </c>
      <c r="B196" s="24" t="s">
        <v>2015</v>
      </c>
    </row>
    <row r="197" spans="1:2" x14ac:dyDescent="0.25">
      <c r="A197" s="14" t="s">
        <v>2042</v>
      </c>
      <c r="B197" s="14" t="s">
        <v>2013</v>
      </c>
    </row>
    <row r="198" spans="1:2" x14ac:dyDescent="0.25">
      <c r="A198" s="24" t="s">
        <v>2290</v>
      </c>
      <c r="B198" s="24" t="s">
        <v>2008</v>
      </c>
    </row>
    <row r="199" spans="1:2" x14ac:dyDescent="0.25">
      <c r="A199" s="14" t="s">
        <v>2043</v>
      </c>
      <c r="B199" s="14" t="s">
        <v>2013</v>
      </c>
    </row>
    <row r="200" spans="1:2" x14ac:dyDescent="0.25">
      <c r="A200" s="26" t="s">
        <v>3349</v>
      </c>
      <c r="B200" s="26" t="s">
        <v>2011</v>
      </c>
    </row>
    <row r="201" spans="1:2" x14ac:dyDescent="0.25">
      <c r="A201" s="14" t="s">
        <v>2123</v>
      </c>
      <c r="B201" s="14" t="s">
        <v>2013</v>
      </c>
    </row>
    <row r="202" spans="1:2" x14ac:dyDescent="0.25">
      <c r="A202" s="24" t="s">
        <v>2857</v>
      </c>
      <c r="B202" s="24" t="s">
        <v>2011</v>
      </c>
    </row>
    <row r="203" spans="1:2" x14ac:dyDescent="0.25">
      <c r="A203" s="24" t="s">
        <v>2896</v>
      </c>
      <c r="B203" s="24" t="s">
        <v>2013</v>
      </c>
    </row>
    <row r="204" spans="1:2" x14ac:dyDescent="0.25">
      <c r="A204" s="24" t="s">
        <v>2598</v>
      </c>
      <c r="B204" s="24" t="s">
        <v>2015</v>
      </c>
    </row>
    <row r="205" spans="1:2" x14ac:dyDescent="0.25">
      <c r="A205" s="24" t="s">
        <v>2291</v>
      </c>
      <c r="B205" s="24" t="s">
        <v>2008</v>
      </c>
    </row>
    <row r="206" spans="1:2" x14ac:dyDescent="0.25">
      <c r="A206" s="14" t="s">
        <v>2044</v>
      </c>
      <c r="B206" s="14" t="s">
        <v>2036</v>
      </c>
    </row>
    <row r="207" spans="1:2" x14ac:dyDescent="0.25">
      <c r="A207" s="26" t="s">
        <v>3242</v>
      </c>
      <c r="B207" s="26" t="s">
        <v>2008</v>
      </c>
    </row>
    <row r="208" spans="1:2" x14ac:dyDescent="0.25">
      <c r="A208" s="26" t="s">
        <v>3243</v>
      </c>
      <c r="B208" s="26" t="s">
        <v>2008</v>
      </c>
    </row>
    <row r="209" spans="1:2" x14ac:dyDescent="0.25">
      <c r="A209" s="24" t="s">
        <v>3058</v>
      </c>
      <c r="B209" s="24" t="s">
        <v>2008</v>
      </c>
    </row>
    <row r="210" spans="1:2" x14ac:dyDescent="0.25">
      <c r="A210" s="24" t="s">
        <v>2931</v>
      </c>
      <c r="B210" s="24" t="s">
        <v>2011</v>
      </c>
    </row>
    <row r="211" spans="1:2" x14ac:dyDescent="0.25">
      <c r="A211" s="24" t="s">
        <v>2858</v>
      </c>
      <c r="B211" s="24" t="s">
        <v>2008</v>
      </c>
    </row>
    <row r="212" spans="1:2" x14ac:dyDescent="0.25">
      <c r="A212" s="26" t="s">
        <v>3336</v>
      </c>
      <c r="B212" s="26" t="s">
        <v>2026</v>
      </c>
    </row>
    <row r="213" spans="1:2" x14ac:dyDescent="0.25">
      <c r="A213" s="26" t="s">
        <v>3337</v>
      </c>
      <c r="B213" s="26" t="s">
        <v>2008</v>
      </c>
    </row>
    <row r="214" spans="1:2" x14ac:dyDescent="0.25">
      <c r="A214" s="24" t="s">
        <v>2292</v>
      </c>
      <c r="B214" s="24" t="s">
        <v>2008</v>
      </c>
    </row>
    <row r="215" spans="1:2" x14ac:dyDescent="0.25">
      <c r="A215" s="24" t="s">
        <v>2513</v>
      </c>
      <c r="B215" s="24" t="s">
        <v>2008</v>
      </c>
    </row>
    <row r="216" spans="1:2" x14ac:dyDescent="0.25">
      <c r="A216" s="24" t="s">
        <v>1998</v>
      </c>
      <c r="B216" s="24" t="s">
        <v>2008</v>
      </c>
    </row>
    <row r="217" spans="1:2" x14ac:dyDescent="0.25">
      <c r="A217" s="24" t="s">
        <v>3244</v>
      </c>
      <c r="B217" s="24" t="s">
        <v>2008</v>
      </c>
    </row>
    <row r="218" spans="1:2" x14ac:dyDescent="0.25">
      <c r="A218" s="24" t="s">
        <v>3075</v>
      </c>
      <c r="B218" s="24" t="s">
        <v>2008</v>
      </c>
    </row>
    <row r="219" spans="1:2" x14ac:dyDescent="0.25">
      <c r="A219" s="26" t="s">
        <v>2599</v>
      </c>
      <c r="B219" s="26" t="s">
        <v>2026</v>
      </c>
    </row>
    <row r="220" spans="1:2" x14ac:dyDescent="0.25">
      <c r="A220" s="14" t="s">
        <v>2045</v>
      </c>
      <c r="B220" s="14" t="s">
        <v>2026</v>
      </c>
    </row>
    <row r="221" spans="1:2" x14ac:dyDescent="0.25">
      <c r="A221" s="24" t="s">
        <v>2659</v>
      </c>
      <c r="B221" s="24" t="s">
        <v>2026</v>
      </c>
    </row>
    <row r="222" spans="1:2" x14ac:dyDescent="0.25">
      <c r="A222" s="26" t="s">
        <v>2660</v>
      </c>
      <c r="B222" s="26" t="s">
        <v>2015</v>
      </c>
    </row>
    <row r="223" spans="1:2" x14ac:dyDescent="0.25">
      <c r="A223" s="24" t="s">
        <v>2293</v>
      </c>
      <c r="B223" s="24" t="s">
        <v>2026</v>
      </c>
    </row>
    <row r="224" spans="1:2" x14ac:dyDescent="0.25">
      <c r="A224" s="26" t="s">
        <v>3176</v>
      </c>
      <c r="B224" s="26" t="s">
        <v>2008</v>
      </c>
    </row>
    <row r="225" spans="1:2" x14ac:dyDescent="0.25">
      <c r="A225" s="26" t="s">
        <v>2514</v>
      </c>
      <c r="B225" s="26" t="s">
        <v>2026</v>
      </c>
    </row>
    <row r="226" spans="1:2" x14ac:dyDescent="0.25">
      <c r="A226" s="14" t="s">
        <v>2046</v>
      </c>
      <c r="B226" s="14" t="s">
        <v>2026</v>
      </c>
    </row>
    <row r="227" spans="1:2" x14ac:dyDescent="0.25">
      <c r="A227" s="14" t="s">
        <v>2121</v>
      </c>
      <c r="B227" s="14" t="s">
        <v>2026</v>
      </c>
    </row>
    <row r="228" spans="1:2" x14ac:dyDescent="0.25">
      <c r="A228" s="26" t="s">
        <v>2294</v>
      </c>
      <c r="B228" s="26" t="s">
        <v>2026</v>
      </c>
    </row>
    <row r="229" spans="1:2" x14ac:dyDescent="0.25">
      <c r="A229" s="14" t="s">
        <v>2047</v>
      </c>
      <c r="B229" s="14" t="s">
        <v>2026</v>
      </c>
    </row>
    <row r="230" spans="1:2" x14ac:dyDescent="0.25">
      <c r="A230" s="14" t="s">
        <v>2048</v>
      </c>
      <c r="B230" s="14" t="s">
        <v>2026</v>
      </c>
    </row>
    <row r="231" spans="1:2" x14ac:dyDescent="0.25">
      <c r="A231" s="26" t="s">
        <v>2463</v>
      </c>
      <c r="B231" s="26" t="s">
        <v>2026</v>
      </c>
    </row>
    <row r="232" spans="1:2" x14ac:dyDescent="0.25">
      <c r="A232" s="14" t="s">
        <v>2122</v>
      </c>
      <c r="B232" s="14" t="s">
        <v>2026</v>
      </c>
    </row>
    <row r="233" spans="1:2" x14ac:dyDescent="0.25">
      <c r="A233" s="14" t="s">
        <v>2073</v>
      </c>
      <c r="B233" s="14" t="s">
        <v>2026</v>
      </c>
    </row>
    <row r="234" spans="1:2" x14ac:dyDescent="0.25">
      <c r="A234" s="26" t="s">
        <v>2551</v>
      </c>
      <c r="B234" s="26" t="s">
        <v>2026</v>
      </c>
    </row>
    <row r="235" spans="1:2" x14ac:dyDescent="0.25">
      <c r="A235" s="26" t="s">
        <v>2295</v>
      </c>
      <c r="B235" s="26" t="s">
        <v>2026</v>
      </c>
    </row>
    <row r="236" spans="1:2" x14ac:dyDescent="0.25">
      <c r="A236" s="14" t="s">
        <v>2049</v>
      </c>
      <c r="B236" s="14" t="s">
        <v>2026</v>
      </c>
    </row>
    <row r="237" spans="1:2" x14ac:dyDescent="0.25">
      <c r="A237" s="26" t="s">
        <v>2661</v>
      </c>
      <c r="B237" s="26" t="s">
        <v>2026</v>
      </c>
    </row>
    <row r="238" spans="1:2" x14ac:dyDescent="0.25">
      <c r="A238" s="26" t="s">
        <v>2945</v>
      </c>
      <c r="B238" s="26" t="s">
        <v>2026</v>
      </c>
    </row>
    <row r="239" spans="1:2" x14ac:dyDescent="0.25">
      <c r="A239" s="14" t="s">
        <v>2053</v>
      </c>
      <c r="B239" s="14" t="s">
        <v>2026</v>
      </c>
    </row>
    <row r="240" spans="1:2" x14ac:dyDescent="0.25">
      <c r="A240" s="26" t="s">
        <v>2296</v>
      </c>
      <c r="B240" s="26" t="s">
        <v>2026</v>
      </c>
    </row>
    <row r="241" spans="1:2" x14ac:dyDescent="0.25">
      <c r="A241" s="26" t="s">
        <v>2297</v>
      </c>
      <c r="B241" s="26" t="s">
        <v>2008</v>
      </c>
    </row>
    <row r="242" spans="1:2" x14ac:dyDescent="0.25">
      <c r="A242" s="26" t="s">
        <v>3245</v>
      </c>
      <c r="B242" s="26" t="s">
        <v>2008</v>
      </c>
    </row>
    <row r="243" spans="1:2" x14ac:dyDescent="0.25">
      <c r="A243" s="26" t="s">
        <v>2298</v>
      </c>
      <c r="B243" s="26" t="s">
        <v>2008</v>
      </c>
    </row>
    <row r="244" spans="1:2" x14ac:dyDescent="0.25">
      <c r="A244" s="26" t="s">
        <v>2299</v>
      </c>
      <c r="B244" s="26" t="s">
        <v>2008</v>
      </c>
    </row>
    <row r="245" spans="1:2" x14ac:dyDescent="0.25">
      <c r="A245" s="26" t="s">
        <v>2300</v>
      </c>
      <c r="B245" s="26" t="s">
        <v>2034</v>
      </c>
    </row>
    <row r="246" spans="1:2" x14ac:dyDescent="0.25">
      <c r="A246" s="24" t="s">
        <v>2990</v>
      </c>
      <c r="B246" s="24" t="s">
        <v>2034</v>
      </c>
    </row>
    <row r="247" spans="1:2" x14ac:dyDescent="0.25">
      <c r="A247" s="26" t="s">
        <v>2301</v>
      </c>
      <c r="B247" s="26" t="s">
        <v>2026</v>
      </c>
    </row>
    <row r="248" spans="1:2" x14ac:dyDescent="0.25">
      <c r="A248" s="14" t="s">
        <v>2050</v>
      </c>
      <c r="B248" s="14" t="s">
        <v>2034</v>
      </c>
    </row>
    <row r="249" spans="1:2" x14ac:dyDescent="0.25">
      <c r="A249" s="26" t="s">
        <v>2552</v>
      </c>
      <c r="B249" s="26" t="s">
        <v>2015</v>
      </c>
    </row>
    <row r="250" spans="1:2" x14ac:dyDescent="0.25">
      <c r="A250" s="26" t="s">
        <v>2446</v>
      </c>
      <c r="B250" s="26" t="s">
        <v>2015</v>
      </c>
    </row>
    <row r="251" spans="1:2" x14ac:dyDescent="0.25">
      <c r="A251" s="14" t="s">
        <v>2051</v>
      </c>
      <c r="B251" s="14" t="s">
        <v>2034</v>
      </c>
    </row>
    <row r="252" spans="1:2" x14ac:dyDescent="0.25">
      <c r="A252" s="26" t="s">
        <v>2941</v>
      </c>
      <c r="B252" s="26" t="s">
        <v>2034</v>
      </c>
    </row>
    <row r="253" spans="1:2" x14ac:dyDescent="0.25">
      <c r="A253" s="26" t="s">
        <v>2302</v>
      </c>
      <c r="B253" s="26" t="s">
        <v>2008</v>
      </c>
    </row>
    <row r="254" spans="1:2" x14ac:dyDescent="0.25">
      <c r="A254" s="26" t="s">
        <v>2303</v>
      </c>
      <c r="B254" s="26" t="s">
        <v>2008</v>
      </c>
    </row>
    <row r="255" spans="1:2" x14ac:dyDescent="0.25">
      <c r="A255" s="14" t="s">
        <v>2052</v>
      </c>
      <c r="B255" s="14" t="s">
        <v>2008</v>
      </c>
    </row>
  </sheetData>
  <autoFilter ref="A1:B255" xr:uid="{B6AB9DB4-8670-41E4-93EE-A24694171955}">
    <sortState ref="A2:B255">
      <sortCondition ref="A2:A255"/>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75CD-38D7-47C9-8C98-210C72FCA244}">
  <sheetPr codeName="Feuil4"/>
  <dimension ref="A1:B945"/>
  <sheetViews>
    <sheetView workbookViewId="0">
      <selection activeCell="D13" sqref="D13"/>
    </sheetView>
  </sheetViews>
  <sheetFormatPr baseColWidth="10" defaultRowHeight="15" x14ac:dyDescent="0.25"/>
  <cols>
    <col min="1" max="1" width="104.5703125" customWidth="1"/>
    <col min="2" max="2" width="55.140625" bestFit="1" customWidth="1"/>
  </cols>
  <sheetData>
    <row r="1" spans="1:2" x14ac:dyDescent="0.25">
      <c r="A1" s="4" t="s">
        <v>1919</v>
      </c>
      <c r="B1" s="4" t="s">
        <v>1920</v>
      </c>
    </row>
    <row r="2" spans="1:2" s="26" customFormat="1" x14ac:dyDescent="0.25">
      <c r="A2" s="22" t="s">
        <v>2385</v>
      </c>
      <c r="B2" s="22" t="s">
        <v>2135</v>
      </c>
    </row>
    <row r="3" spans="1:2" s="26" customFormat="1" x14ac:dyDescent="0.25">
      <c r="A3" s="22" t="s">
        <v>2600</v>
      </c>
      <c r="B3" s="22" t="s">
        <v>2015</v>
      </c>
    </row>
    <row r="4" spans="1:2" s="26" customFormat="1" x14ac:dyDescent="0.25">
      <c r="A4" s="22" t="s">
        <v>2372</v>
      </c>
      <c r="B4" s="23" t="s">
        <v>2015</v>
      </c>
    </row>
    <row r="5" spans="1:2" s="26" customFormat="1" x14ac:dyDescent="0.25">
      <c r="A5" s="22" t="s">
        <v>2371</v>
      </c>
      <c r="B5" s="23" t="s">
        <v>2144</v>
      </c>
    </row>
    <row r="6" spans="1:2" s="26" customFormat="1" x14ac:dyDescent="0.25">
      <c r="A6" s="22" t="s">
        <v>2601</v>
      </c>
      <c r="B6" s="22" t="s">
        <v>2008</v>
      </c>
    </row>
    <row r="7" spans="1:2" s="26" customFormat="1" x14ac:dyDescent="0.25">
      <c r="A7" s="22" t="s">
        <v>2412</v>
      </c>
      <c r="B7" s="22" t="s">
        <v>2140</v>
      </c>
    </row>
    <row r="8" spans="1:2" s="26" customFormat="1" x14ac:dyDescent="0.25">
      <c r="A8" s="22" t="s">
        <v>2370</v>
      </c>
      <c r="B8" s="23" t="s">
        <v>2140</v>
      </c>
    </row>
    <row r="9" spans="1:2" s="26" customFormat="1" x14ac:dyDescent="0.25">
      <c r="A9" s="22" t="s">
        <v>2369</v>
      </c>
      <c r="B9" s="23" t="s">
        <v>2136</v>
      </c>
    </row>
    <row r="10" spans="1:2" s="26" customFormat="1" x14ac:dyDescent="0.25">
      <c r="A10" s="22" t="s">
        <v>2602</v>
      </c>
      <c r="B10" s="22" t="s">
        <v>2136</v>
      </c>
    </row>
    <row r="11" spans="1:2" s="26" customFormat="1" x14ac:dyDescent="0.25">
      <c r="A11" s="22" t="s">
        <v>2368</v>
      </c>
      <c r="B11" s="23" t="s">
        <v>2136</v>
      </c>
    </row>
    <row r="12" spans="1:2" s="26" customFormat="1" x14ac:dyDescent="0.25">
      <c r="A12" s="22" t="s">
        <v>2367</v>
      </c>
      <c r="B12" s="23" t="s">
        <v>2137</v>
      </c>
    </row>
    <row r="13" spans="1:2" s="26" customFormat="1" x14ac:dyDescent="0.25">
      <c r="A13" s="22" t="s">
        <v>2441</v>
      </c>
      <c r="B13" s="22" t="s">
        <v>2137</v>
      </c>
    </row>
    <row r="14" spans="1:2" s="26" customFormat="1" x14ac:dyDescent="0.25">
      <c r="A14" s="22" t="s">
        <v>2641</v>
      </c>
      <c r="B14" s="22" t="s">
        <v>2135</v>
      </c>
    </row>
    <row r="15" spans="1:2" s="26" customFormat="1" x14ac:dyDescent="0.25">
      <c r="A15" s="22" t="s">
        <v>3710</v>
      </c>
      <c r="B15" s="22" t="s">
        <v>2139</v>
      </c>
    </row>
    <row r="16" spans="1:2" s="26" customFormat="1" x14ac:dyDescent="0.25">
      <c r="A16" s="22" t="s">
        <v>3222</v>
      </c>
      <c r="B16" s="22" t="s">
        <v>2008</v>
      </c>
    </row>
    <row r="17" spans="1:2" s="26" customFormat="1" x14ac:dyDescent="0.25">
      <c r="A17" s="22" t="s">
        <v>3076</v>
      </c>
      <c r="B17" s="22" t="s">
        <v>2008</v>
      </c>
    </row>
    <row r="18" spans="1:2" s="26" customFormat="1" x14ac:dyDescent="0.25">
      <c r="A18" s="22" t="s">
        <v>3077</v>
      </c>
      <c r="B18" s="22" t="s">
        <v>2008</v>
      </c>
    </row>
    <row r="19" spans="1:2" s="26" customFormat="1" x14ac:dyDescent="0.25">
      <c r="A19" s="22" t="s">
        <v>3739</v>
      </c>
      <c r="B19" s="22" t="s">
        <v>2139</v>
      </c>
    </row>
    <row r="20" spans="1:2" s="26" customFormat="1" x14ac:dyDescent="0.25">
      <c r="A20" s="22" t="s">
        <v>2366</v>
      </c>
      <c r="B20" s="23" t="s">
        <v>2137</v>
      </c>
    </row>
    <row r="21" spans="1:2" s="26" customFormat="1" x14ac:dyDescent="0.25">
      <c r="A21" s="22" t="s">
        <v>2637</v>
      </c>
      <c r="B21" s="22" t="s">
        <v>2137</v>
      </c>
    </row>
    <row r="22" spans="1:2" s="26" customFormat="1" x14ac:dyDescent="0.25">
      <c r="A22" s="22" t="s">
        <v>2365</v>
      </c>
      <c r="B22" s="23" t="s">
        <v>2137</v>
      </c>
    </row>
    <row r="23" spans="1:2" s="26" customFormat="1" x14ac:dyDescent="0.25">
      <c r="A23" s="22" t="s">
        <v>2603</v>
      </c>
      <c r="B23" s="22" t="s">
        <v>2137</v>
      </c>
    </row>
    <row r="24" spans="1:2" s="26" customFormat="1" x14ac:dyDescent="0.25">
      <c r="A24" s="22" t="s">
        <v>2364</v>
      </c>
      <c r="B24" s="23" t="s">
        <v>2008</v>
      </c>
    </row>
    <row r="25" spans="1:2" s="26" customFormat="1" x14ac:dyDescent="0.25">
      <c r="A25" s="5" t="s">
        <v>2007</v>
      </c>
      <c r="B25" s="5" t="s">
        <v>2008</v>
      </c>
    </row>
    <row r="26" spans="1:2" s="26" customFormat="1" x14ac:dyDescent="0.25">
      <c r="A26" s="22" t="s">
        <v>2967</v>
      </c>
      <c r="B26" s="22" t="s">
        <v>2008</v>
      </c>
    </row>
    <row r="27" spans="1:2" s="26" customFormat="1" x14ac:dyDescent="0.25">
      <c r="A27" s="22" t="s">
        <v>2859</v>
      </c>
      <c r="B27" s="22" t="s">
        <v>2136</v>
      </c>
    </row>
    <row r="28" spans="1:2" s="26" customFormat="1" x14ac:dyDescent="0.25">
      <c r="A28" s="5" t="s">
        <v>2078</v>
      </c>
      <c r="B28" s="5" t="s">
        <v>2135</v>
      </c>
    </row>
    <row r="29" spans="1:2" s="26" customFormat="1" x14ac:dyDescent="0.25">
      <c r="A29" s="5" t="s">
        <v>1921</v>
      </c>
      <c r="B29" s="5" t="s">
        <v>2135</v>
      </c>
    </row>
    <row r="30" spans="1:2" s="26" customFormat="1" x14ac:dyDescent="0.25">
      <c r="A30" s="22" t="s">
        <v>2586</v>
      </c>
      <c r="B30" s="22" t="s">
        <v>2139</v>
      </c>
    </row>
    <row r="31" spans="1:2" s="26" customFormat="1" x14ac:dyDescent="0.25">
      <c r="A31" s="22" t="s">
        <v>2363</v>
      </c>
      <c r="B31" s="23" t="s">
        <v>2137</v>
      </c>
    </row>
    <row r="32" spans="1:2" s="26" customFormat="1" x14ac:dyDescent="0.25">
      <c r="A32" s="5" t="s">
        <v>1922</v>
      </c>
      <c r="B32" s="5" t="s">
        <v>2137</v>
      </c>
    </row>
    <row r="33" spans="1:2" s="26" customFormat="1" x14ac:dyDescent="0.25">
      <c r="A33" s="22" t="s">
        <v>2362</v>
      </c>
      <c r="B33" s="23" t="s">
        <v>2135</v>
      </c>
    </row>
    <row r="34" spans="1:2" s="26" customFormat="1" x14ac:dyDescent="0.25">
      <c r="A34" s="5" t="s">
        <v>1923</v>
      </c>
      <c r="B34" s="5" t="s">
        <v>2135</v>
      </c>
    </row>
    <row r="35" spans="1:2" s="26" customFormat="1" x14ac:dyDescent="0.25">
      <c r="A35" s="22" t="s">
        <v>2587</v>
      </c>
      <c r="B35" s="22" t="s">
        <v>2015</v>
      </c>
    </row>
    <row r="36" spans="1:2" s="26" customFormat="1" x14ac:dyDescent="0.25">
      <c r="A36" s="22" t="s">
        <v>2588</v>
      </c>
      <c r="B36" s="22" t="s">
        <v>2015</v>
      </c>
    </row>
    <row r="37" spans="1:2" s="26" customFormat="1" x14ac:dyDescent="0.25">
      <c r="A37" s="22" t="s">
        <v>2604</v>
      </c>
      <c r="B37" s="22" t="s">
        <v>2015</v>
      </c>
    </row>
    <row r="38" spans="1:2" s="26" customFormat="1" x14ac:dyDescent="0.25">
      <c r="A38" s="5" t="s">
        <v>2126</v>
      </c>
      <c r="B38" s="5" t="s">
        <v>2015</v>
      </c>
    </row>
    <row r="39" spans="1:2" s="26" customFormat="1" x14ac:dyDescent="0.25">
      <c r="A39" s="5" t="s">
        <v>1924</v>
      </c>
      <c r="B39" s="5" t="s">
        <v>2015</v>
      </c>
    </row>
    <row r="40" spans="1:2" s="26" customFormat="1" x14ac:dyDescent="0.25">
      <c r="A40" s="22" t="s">
        <v>2491</v>
      </c>
      <c r="B40" s="22" t="s">
        <v>2137</v>
      </c>
    </row>
    <row r="41" spans="1:2" s="26" customFormat="1" x14ac:dyDescent="0.25">
      <c r="A41" s="5" t="s">
        <v>1925</v>
      </c>
      <c r="B41" s="5" t="s">
        <v>2137</v>
      </c>
    </row>
    <row r="42" spans="1:2" s="26" customFormat="1" x14ac:dyDescent="0.25">
      <c r="A42" s="22" t="s">
        <v>2531</v>
      </c>
      <c r="B42" s="22" t="s">
        <v>2136</v>
      </c>
    </row>
    <row r="43" spans="1:2" s="26" customFormat="1" x14ac:dyDescent="0.25">
      <c r="A43" s="5" t="s">
        <v>1926</v>
      </c>
      <c r="B43" s="5" t="s">
        <v>2136</v>
      </c>
    </row>
    <row r="44" spans="1:2" s="26" customFormat="1" x14ac:dyDescent="0.25">
      <c r="A44" s="5" t="s">
        <v>1927</v>
      </c>
      <c r="B44" s="5" t="s">
        <v>2136</v>
      </c>
    </row>
    <row r="45" spans="1:2" s="26" customFormat="1" x14ac:dyDescent="0.25">
      <c r="A45" s="22" t="s">
        <v>2560</v>
      </c>
      <c r="B45" s="22" t="s">
        <v>2008</v>
      </c>
    </row>
    <row r="46" spans="1:2" s="26" customFormat="1" x14ac:dyDescent="0.25">
      <c r="A46" s="5" t="s">
        <v>2088</v>
      </c>
      <c r="B46" s="5" t="s">
        <v>2139</v>
      </c>
    </row>
    <row r="47" spans="1:2" s="26" customFormat="1" x14ac:dyDescent="0.25">
      <c r="A47" s="5" t="s">
        <v>2095</v>
      </c>
      <c r="B47" s="5" t="s">
        <v>2137</v>
      </c>
    </row>
    <row r="48" spans="1:2" s="26" customFormat="1" x14ac:dyDescent="0.25">
      <c r="A48" s="5" t="s">
        <v>1928</v>
      </c>
      <c r="B48" s="5" t="s">
        <v>2137</v>
      </c>
    </row>
    <row r="49" spans="1:2" s="26" customFormat="1" x14ac:dyDescent="0.25">
      <c r="A49" s="22" t="s">
        <v>2361</v>
      </c>
      <c r="B49" s="23" t="s">
        <v>2137</v>
      </c>
    </row>
    <row r="50" spans="1:2" s="26" customFormat="1" x14ac:dyDescent="0.25">
      <c r="A50" s="5" t="s">
        <v>1931</v>
      </c>
      <c r="B50" s="5" t="s">
        <v>2137</v>
      </c>
    </row>
    <row r="51" spans="1:2" s="26" customFormat="1" x14ac:dyDescent="0.25">
      <c r="A51" s="5" t="s">
        <v>2117</v>
      </c>
      <c r="B51" s="5" t="s">
        <v>2137</v>
      </c>
    </row>
    <row r="52" spans="1:2" s="26" customFormat="1" x14ac:dyDescent="0.25">
      <c r="A52" s="5" t="s">
        <v>2093</v>
      </c>
      <c r="B52" s="5" t="s">
        <v>2137</v>
      </c>
    </row>
    <row r="53" spans="1:2" s="26" customFormat="1" x14ac:dyDescent="0.25">
      <c r="A53" s="5" t="s">
        <v>1929</v>
      </c>
      <c r="B53" s="5" t="s">
        <v>2137</v>
      </c>
    </row>
    <row r="54" spans="1:2" s="26" customFormat="1" x14ac:dyDescent="0.25">
      <c r="A54" s="5" t="s">
        <v>1930</v>
      </c>
      <c r="B54" s="5" t="s">
        <v>2137</v>
      </c>
    </row>
    <row r="55" spans="1:2" s="26" customFormat="1" x14ac:dyDescent="0.25">
      <c r="A55" s="22" t="s">
        <v>3246</v>
      </c>
      <c r="B55" s="22" t="s">
        <v>2139</v>
      </c>
    </row>
    <row r="56" spans="1:2" s="26" customFormat="1" x14ac:dyDescent="0.25">
      <c r="A56" s="22" t="s">
        <v>3177</v>
      </c>
      <c r="B56" s="22" t="s">
        <v>2008</v>
      </c>
    </row>
    <row r="57" spans="1:2" s="26" customFormat="1" x14ac:dyDescent="0.25">
      <c r="A57" s="22" t="s">
        <v>2932</v>
      </c>
      <c r="B57" s="22" t="s">
        <v>2015</v>
      </c>
    </row>
    <row r="58" spans="1:2" s="26" customFormat="1" x14ac:dyDescent="0.25">
      <c r="A58" s="22" t="s">
        <v>2860</v>
      </c>
      <c r="B58" s="22" t="s">
        <v>2135</v>
      </c>
    </row>
    <row r="59" spans="1:2" s="26" customFormat="1" x14ac:dyDescent="0.25">
      <c r="A59" s="22" t="s">
        <v>2360</v>
      </c>
      <c r="B59" s="23" t="s">
        <v>2135</v>
      </c>
    </row>
    <row r="60" spans="1:2" s="26" customFormat="1" x14ac:dyDescent="0.25">
      <c r="A60" s="22" t="s">
        <v>2442</v>
      </c>
      <c r="B60" s="22" t="s">
        <v>2135</v>
      </c>
    </row>
    <row r="61" spans="1:2" s="26" customFormat="1" x14ac:dyDescent="0.25">
      <c r="A61" s="5" t="s">
        <v>1932</v>
      </c>
      <c r="B61" s="5" t="s">
        <v>2139</v>
      </c>
    </row>
    <row r="62" spans="1:2" s="26" customFormat="1" x14ac:dyDescent="0.25">
      <c r="A62" s="5" t="s">
        <v>2097</v>
      </c>
      <c r="B62" s="5" t="s">
        <v>2139</v>
      </c>
    </row>
    <row r="63" spans="1:2" s="26" customFormat="1" x14ac:dyDescent="0.25">
      <c r="A63" s="5" t="s">
        <v>1933</v>
      </c>
      <c r="B63" s="5" t="s">
        <v>2139</v>
      </c>
    </row>
    <row r="64" spans="1:2" s="26" customFormat="1" x14ac:dyDescent="0.25">
      <c r="A64" s="5" t="s">
        <v>1934</v>
      </c>
      <c r="B64" s="5" t="s">
        <v>2139</v>
      </c>
    </row>
    <row r="65" spans="1:2" s="26" customFormat="1" x14ac:dyDescent="0.25">
      <c r="A65" s="22" t="s">
        <v>2359</v>
      </c>
      <c r="B65" s="23" t="s">
        <v>2008</v>
      </c>
    </row>
    <row r="66" spans="1:2" s="26" customFormat="1" x14ac:dyDescent="0.25">
      <c r="A66" s="5" t="s">
        <v>1935</v>
      </c>
      <c r="B66" s="5" t="s">
        <v>2008</v>
      </c>
    </row>
    <row r="67" spans="1:2" s="26" customFormat="1" x14ac:dyDescent="0.25">
      <c r="A67" s="22" t="s">
        <v>2358</v>
      </c>
      <c r="B67" s="23" t="s">
        <v>2135</v>
      </c>
    </row>
    <row r="68" spans="1:2" s="26" customFormat="1" x14ac:dyDescent="0.25">
      <c r="A68" s="5" t="s">
        <v>1936</v>
      </c>
      <c r="B68" s="5" t="s">
        <v>2135</v>
      </c>
    </row>
    <row r="69" spans="1:2" s="26" customFormat="1" x14ac:dyDescent="0.25">
      <c r="A69" s="22" t="s">
        <v>2066</v>
      </c>
      <c r="B69" s="22" t="s">
        <v>2139</v>
      </c>
    </row>
    <row r="70" spans="1:2" s="26" customFormat="1" x14ac:dyDescent="0.25">
      <c r="A70" s="5" t="s">
        <v>1937</v>
      </c>
      <c r="B70" s="5" t="s">
        <v>2139</v>
      </c>
    </row>
    <row r="71" spans="1:2" s="26" customFormat="1" x14ac:dyDescent="0.25">
      <c r="A71" s="22" t="s">
        <v>2642</v>
      </c>
      <c r="B71" s="22" t="s">
        <v>2139</v>
      </c>
    </row>
    <row r="72" spans="1:2" s="26" customFormat="1" x14ac:dyDescent="0.25">
      <c r="A72" s="22" t="s">
        <v>2577</v>
      </c>
      <c r="B72" s="22" t="s">
        <v>2137</v>
      </c>
    </row>
    <row r="73" spans="1:2" s="26" customFormat="1" x14ac:dyDescent="0.25">
      <c r="A73" s="22" t="s">
        <v>2574</v>
      </c>
      <c r="B73" s="22" t="s">
        <v>2137</v>
      </c>
    </row>
    <row r="74" spans="1:2" s="26" customFormat="1" x14ac:dyDescent="0.25">
      <c r="A74" s="22" t="s">
        <v>2563</v>
      </c>
      <c r="B74" s="22" t="s">
        <v>2008</v>
      </c>
    </row>
    <row r="75" spans="1:2" s="26" customFormat="1" x14ac:dyDescent="0.25">
      <c r="A75" s="22" t="s">
        <v>2357</v>
      </c>
      <c r="B75" s="23" t="s">
        <v>2136</v>
      </c>
    </row>
    <row r="76" spans="1:2" s="26" customFormat="1" x14ac:dyDescent="0.25">
      <c r="A76" s="5" t="s">
        <v>1938</v>
      </c>
      <c r="B76" s="5" t="s">
        <v>2136</v>
      </c>
    </row>
    <row r="77" spans="1:2" s="26" customFormat="1" x14ac:dyDescent="0.25">
      <c r="A77" s="22" t="s">
        <v>2543</v>
      </c>
      <c r="B77" s="22" t="s">
        <v>2136</v>
      </c>
    </row>
    <row r="78" spans="1:2" s="26" customFormat="1" x14ac:dyDescent="0.25">
      <c r="A78" s="5" t="s">
        <v>1939</v>
      </c>
      <c r="B78" s="5" t="s">
        <v>2139</v>
      </c>
    </row>
    <row r="79" spans="1:2" s="26" customFormat="1" x14ac:dyDescent="0.25">
      <c r="A79" s="22" t="s">
        <v>2060</v>
      </c>
      <c r="B79" s="22" t="s">
        <v>2015</v>
      </c>
    </row>
    <row r="80" spans="1:2" s="26" customFormat="1" x14ac:dyDescent="0.25">
      <c r="A80" s="5" t="s">
        <v>1940</v>
      </c>
      <c r="B80" s="5" t="s">
        <v>2015</v>
      </c>
    </row>
    <row r="81" spans="1:2" s="26" customFormat="1" x14ac:dyDescent="0.25">
      <c r="A81" s="22" t="s">
        <v>2356</v>
      </c>
      <c r="B81" s="23" t="s">
        <v>2015</v>
      </c>
    </row>
    <row r="82" spans="1:2" s="26" customFormat="1" x14ac:dyDescent="0.25">
      <c r="A82" s="22" t="s">
        <v>2643</v>
      </c>
      <c r="B82" s="22" t="s">
        <v>2139</v>
      </c>
    </row>
    <row r="83" spans="1:2" s="26" customFormat="1" x14ac:dyDescent="0.25">
      <c r="A83" s="22" t="s">
        <v>2461</v>
      </c>
      <c r="B83" s="22" t="s">
        <v>2015</v>
      </c>
    </row>
    <row r="84" spans="1:2" s="26" customFormat="1" x14ac:dyDescent="0.25">
      <c r="A84" s="22" t="s">
        <v>2547</v>
      </c>
      <c r="B84" s="22" t="s">
        <v>2015</v>
      </c>
    </row>
    <row r="85" spans="1:2" s="26" customFormat="1" x14ac:dyDescent="0.25">
      <c r="A85" s="5" t="s">
        <v>2064</v>
      </c>
      <c r="B85" s="5" t="s">
        <v>2015</v>
      </c>
    </row>
    <row r="86" spans="1:2" s="26" customFormat="1" x14ac:dyDescent="0.25">
      <c r="A86" s="22" t="s">
        <v>2430</v>
      </c>
      <c r="B86" s="22" t="s">
        <v>2015</v>
      </c>
    </row>
    <row r="87" spans="1:2" s="26" customFormat="1" x14ac:dyDescent="0.25">
      <c r="A87" s="22" t="s">
        <v>2429</v>
      </c>
      <c r="B87" s="22" t="s">
        <v>2015</v>
      </c>
    </row>
    <row r="88" spans="1:2" s="26" customFormat="1" x14ac:dyDescent="0.25">
      <c r="A88" s="22" t="s">
        <v>2644</v>
      </c>
      <c r="B88" s="22" t="s">
        <v>2136</v>
      </c>
    </row>
    <row r="89" spans="1:2" s="26" customFormat="1" x14ac:dyDescent="0.25">
      <c r="A89" s="5" t="s">
        <v>1941</v>
      </c>
      <c r="B89" s="5" t="s">
        <v>2008</v>
      </c>
    </row>
    <row r="90" spans="1:2" s="26" customFormat="1" x14ac:dyDescent="0.25">
      <c r="A90" s="22" t="s">
        <v>2572</v>
      </c>
      <c r="B90" s="22" t="s">
        <v>2008</v>
      </c>
    </row>
    <row r="91" spans="1:2" s="26" customFormat="1" x14ac:dyDescent="0.25">
      <c r="A91" s="22" t="s">
        <v>2605</v>
      </c>
      <c r="B91" s="22" t="s">
        <v>2140</v>
      </c>
    </row>
    <row r="92" spans="1:2" s="26" customFormat="1" x14ac:dyDescent="0.25">
      <c r="A92" s="22" t="s">
        <v>2355</v>
      </c>
      <c r="B92" s="23" t="s">
        <v>2140</v>
      </c>
    </row>
    <row r="93" spans="1:2" s="26" customFormat="1" x14ac:dyDescent="0.25">
      <c r="A93" s="22" t="s">
        <v>2386</v>
      </c>
      <c r="B93" s="22" t="s">
        <v>2008</v>
      </c>
    </row>
    <row r="94" spans="1:2" s="26" customFormat="1" x14ac:dyDescent="0.25">
      <c r="A94" s="22" t="s">
        <v>2564</v>
      </c>
      <c r="B94" s="22" t="s">
        <v>2008</v>
      </c>
    </row>
    <row r="95" spans="1:2" s="26" customFormat="1" x14ac:dyDescent="0.25">
      <c r="A95" s="22" t="s">
        <v>2443</v>
      </c>
      <c r="B95" s="22" t="s">
        <v>2138</v>
      </c>
    </row>
    <row r="96" spans="1:2" s="26" customFormat="1" x14ac:dyDescent="0.25">
      <c r="A96" s="22" t="s">
        <v>3325</v>
      </c>
      <c r="B96" s="22" t="s">
        <v>2140</v>
      </c>
    </row>
    <row r="97" spans="1:2" s="26" customFormat="1" x14ac:dyDescent="0.25">
      <c r="A97" s="22" t="s">
        <v>2460</v>
      </c>
      <c r="B97" s="22" t="s">
        <v>2135</v>
      </c>
    </row>
    <row r="98" spans="1:2" s="26" customFormat="1" x14ac:dyDescent="0.25">
      <c r="A98" s="5" t="s">
        <v>2132</v>
      </c>
      <c r="B98" s="5" t="s">
        <v>2135</v>
      </c>
    </row>
    <row r="99" spans="1:2" s="26" customFormat="1" x14ac:dyDescent="0.25">
      <c r="A99" s="22" t="s">
        <v>2387</v>
      </c>
      <c r="B99" s="22" t="s">
        <v>2008</v>
      </c>
    </row>
    <row r="100" spans="1:2" s="26" customFormat="1" x14ac:dyDescent="0.25">
      <c r="A100" s="5" t="s">
        <v>1942</v>
      </c>
      <c r="B100" s="5" t="s">
        <v>2015</v>
      </c>
    </row>
    <row r="101" spans="1:2" s="26" customFormat="1" x14ac:dyDescent="0.25">
      <c r="A101" s="22" t="s">
        <v>2354</v>
      </c>
      <c r="B101" s="23" t="s">
        <v>2015</v>
      </c>
    </row>
    <row r="102" spans="1:2" s="26" customFormat="1" x14ac:dyDescent="0.25">
      <c r="A102" s="22" t="s">
        <v>2532</v>
      </c>
      <c r="B102" s="22" t="s">
        <v>2015</v>
      </c>
    </row>
    <row r="103" spans="1:2" s="26" customFormat="1" x14ac:dyDescent="0.25">
      <c r="A103" s="5" t="s">
        <v>1943</v>
      </c>
      <c r="B103" s="5" t="s">
        <v>2015</v>
      </c>
    </row>
    <row r="104" spans="1:2" s="26" customFormat="1" x14ac:dyDescent="0.25">
      <c r="A104" s="5" t="s">
        <v>2109</v>
      </c>
      <c r="B104" s="5" t="s">
        <v>2015</v>
      </c>
    </row>
    <row r="105" spans="1:2" s="26" customFormat="1" x14ac:dyDescent="0.25">
      <c r="A105" s="5" t="s">
        <v>2106</v>
      </c>
      <c r="B105" s="5" t="s">
        <v>2015</v>
      </c>
    </row>
    <row r="106" spans="1:2" s="26" customFormat="1" x14ac:dyDescent="0.25">
      <c r="A106" s="22" t="s">
        <v>2457</v>
      </c>
      <c r="B106" s="22" t="s">
        <v>2458</v>
      </c>
    </row>
    <row r="107" spans="1:2" s="26" customFormat="1" x14ac:dyDescent="0.25">
      <c r="A107" s="22" t="s">
        <v>2533</v>
      </c>
      <c r="B107" s="22" t="s">
        <v>2136</v>
      </c>
    </row>
    <row r="108" spans="1:2" s="26" customFormat="1" x14ac:dyDescent="0.25">
      <c r="A108" s="22" t="s">
        <v>2506</v>
      </c>
      <c r="B108" s="22" t="s">
        <v>2008</v>
      </c>
    </row>
    <row r="109" spans="1:2" s="26" customFormat="1" x14ac:dyDescent="0.25">
      <c r="A109" s="22" t="s">
        <v>2502</v>
      </c>
      <c r="B109" s="22" t="s">
        <v>2008</v>
      </c>
    </row>
    <row r="110" spans="1:2" s="26" customFormat="1" x14ac:dyDescent="0.25">
      <c r="A110" s="22" t="s">
        <v>2606</v>
      </c>
      <c r="B110" s="22" t="s">
        <v>2137</v>
      </c>
    </row>
    <row r="111" spans="1:2" s="26" customFormat="1" x14ac:dyDescent="0.25">
      <c r="A111" s="22" t="s">
        <v>3027</v>
      </c>
      <c r="B111" s="22" t="s">
        <v>2140</v>
      </c>
    </row>
    <row r="112" spans="1:2" s="26" customFormat="1" x14ac:dyDescent="0.25">
      <c r="A112" s="22" t="s">
        <v>2991</v>
      </c>
      <c r="B112" s="22" t="s">
        <v>2140</v>
      </c>
    </row>
    <row r="113" spans="1:2" s="26" customFormat="1" x14ac:dyDescent="0.25">
      <c r="A113" s="5" t="s">
        <v>1944</v>
      </c>
      <c r="B113" s="5" t="s">
        <v>2008</v>
      </c>
    </row>
    <row r="114" spans="1:2" s="26" customFormat="1" x14ac:dyDescent="0.25">
      <c r="A114" s="22" t="s">
        <v>2353</v>
      </c>
      <c r="B114" s="23" t="s">
        <v>2008</v>
      </c>
    </row>
    <row r="115" spans="1:2" s="26" customFormat="1" x14ac:dyDescent="0.25">
      <c r="A115" s="5" t="s">
        <v>1945</v>
      </c>
      <c r="B115" s="5" t="s">
        <v>2136</v>
      </c>
    </row>
    <row r="116" spans="1:2" s="26" customFormat="1" x14ac:dyDescent="0.25">
      <c r="A116" s="5" t="s">
        <v>2057</v>
      </c>
      <c r="B116" s="5" t="s">
        <v>2136</v>
      </c>
    </row>
    <row r="117" spans="1:2" s="26" customFormat="1" x14ac:dyDescent="0.25">
      <c r="A117" s="22" t="s">
        <v>2861</v>
      </c>
      <c r="B117" s="22" t="s">
        <v>2136</v>
      </c>
    </row>
    <row r="118" spans="1:2" s="26" customFormat="1" x14ac:dyDescent="0.25">
      <c r="A118" s="22" t="s">
        <v>2556</v>
      </c>
      <c r="B118" s="22" t="s">
        <v>2008</v>
      </c>
    </row>
    <row r="119" spans="1:2" s="26" customFormat="1" x14ac:dyDescent="0.25">
      <c r="A119" s="22" t="s">
        <v>2501</v>
      </c>
      <c r="B119" s="22" t="s">
        <v>2137</v>
      </c>
    </row>
    <row r="120" spans="1:2" s="26" customFormat="1" x14ac:dyDescent="0.25">
      <c r="A120" s="32" t="s">
        <v>1946</v>
      </c>
      <c r="B120" s="32" t="s">
        <v>2137</v>
      </c>
    </row>
    <row r="121" spans="1:2" s="26" customFormat="1" x14ac:dyDescent="0.25">
      <c r="A121" s="34" t="s">
        <v>2417</v>
      </c>
      <c r="B121" s="34" t="s">
        <v>2137</v>
      </c>
    </row>
    <row r="122" spans="1:2" s="26" customFormat="1" x14ac:dyDescent="0.25">
      <c r="A122" s="12" t="s">
        <v>1947</v>
      </c>
      <c r="B122" s="12" t="s">
        <v>2137</v>
      </c>
    </row>
    <row r="123" spans="1:2" s="26" customFormat="1" x14ac:dyDescent="0.25">
      <c r="A123" s="24" t="s">
        <v>2567</v>
      </c>
      <c r="B123" s="24" t="s">
        <v>2139</v>
      </c>
    </row>
    <row r="124" spans="1:2" s="26" customFormat="1" x14ac:dyDescent="0.25">
      <c r="A124" s="12" t="s">
        <v>1948</v>
      </c>
      <c r="B124" s="12" t="s">
        <v>2138</v>
      </c>
    </row>
    <row r="125" spans="1:2" s="26" customFormat="1" x14ac:dyDescent="0.25">
      <c r="A125" s="12" t="s">
        <v>2081</v>
      </c>
      <c r="B125" s="12" t="s">
        <v>2138</v>
      </c>
    </row>
    <row r="126" spans="1:2" s="26" customFormat="1" x14ac:dyDescent="0.25">
      <c r="A126" s="24" t="s">
        <v>2352</v>
      </c>
      <c r="B126" s="25" t="s">
        <v>2138</v>
      </c>
    </row>
    <row r="127" spans="1:2" s="26" customFormat="1" x14ac:dyDescent="0.25">
      <c r="A127" s="12" t="s">
        <v>2089</v>
      </c>
      <c r="B127" s="12" t="s">
        <v>2138</v>
      </c>
    </row>
    <row r="128" spans="1:2" s="26" customFormat="1" x14ac:dyDescent="0.25">
      <c r="A128" s="26" t="s">
        <v>3247</v>
      </c>
      <c r="B128" s="26" t="s">
        <v>2138</v>
      </c>
    </row>
    <row r="129" spans="1:2" s="26" customFormat="1" x14ac:dyDescent="0.25">
      <c r="A129" s="24" t="s">
        <v>2523</v>
      </c>
      <c r="B129" s="24" t="s">
        <v>2141</v>
      </c>
    </row>
    <row r="130" spans="1:2" s="26" customFormat="1" x14ac:dyDescent="0.25">
      <c r="A130" s="24" t="s">
        <v>2544</v>
      </c>
      <c r="B130" s="24" t="s">
        <v>2015</v>
      </c>
    </row>
    <row r="131" spans="1:2" s="26" customFormat="1" x14ac:dyDescent="0.25">
      <c r="A131" s="24" t="s">
        <v>2415</v>
      </c>
      <c r="B131" s="24" t="s">
        <v>2137</v>
      </c>
    </row>
    <row r="132" spans="1:2" s="26" customFormat="1" x14ac:dyDescent="0.25">
      <c r="A132" s="24" t="s">
        <v>2351</v>
      </c>
      <c r="B132" s="25" t="s">
        <v>2137</v>
      </c>
    </row>
    <row r="133" spans="1:2" s="26" customFormat="1" x14ac:dyDescent="0.25">
      <c r="A133" s="24" t="s">
        <v>2497</v>
      </c>
      <c r="B133" s="24" t="s">
        <v>2015</v>
      </c>
    </row>
    <row r="134" spans="1:2" s="26" customFormat="1" x14ac:dyDescent="0.25">
      <c r="A134" s="12" t="s">
        <v>2077</v>
      </c>
      <c r="B134" s="12" t="s">
        <v>2137</v>
      </c>
    </row>
    <row r="135" spans="1:2" s="26" customFormat="1" x14ac:dyDescent="0.25">
      <c r="A135" s="26" t="s">
        <v>2483</v>
      </c>
      <c r="B135" s="26" t="s">
        <v>2136</v>
      </c>
    </row>
    <row r="136" spans="1:2" s="26" customFormat="1" x14ac:dyDescent="0.25">
      <c r="A136" s="12" t="s">
        <v>2055</v>
      </c>
      <c r="B136" s="12" t="s">
        <v>2137</v>
      </c>
    </row>
    <row r="137" spans="1:2" s="26" customFormat="1" x14ac:dyDescent="0.25">
      <c r="A137" s="26" t="s">
        <v>2484</v>
      </c>
      <c r="B137" s="26" t="s">
        <v>2137</v>
      </c>
    </row>
    <row r="138" spans="1:2" s="26" customFormat="1" x14ac:dyDescent="0.25">
      <c r="A138" s="26" t="s">
        <v>2578</v>
      </c>
      <c r="B138" s="26" t="s">
        <v>2137</v>
      </c>
    </row>
    <row r="139" spans="1:2" s="26" customFormat="1" x14ac:dyDescent="0.25">
      <c r="A139" s="26" t="s">
        <v>3338</v>
      </c>
      <c r="B139" s="26" t="s">
        <v>2137</v>
      </c>
    </row>
    <row r="140" spans="1:2" s="26" customFormat="1" x14ac:dyDescent="0.25">
      <c r="A140" s="26" t="s">
        <v>3178</v>
      </c>
      <c r="B140" s="26" t="s">
        <v>2008</v>
      </c>
    </row>
    <row r="141" spans="1:2" s="26" customFormat="1" x14ac:dyDescent="0.25">
      <c r="A141" s="26" t="s">
        <v>3588</v>
      </c>
      <c r="B141" s="26" t="s">
        <v>2008</v>
      </c>
    </row>
    <row r="142" spans="1:2" s="26" customFormat="1" x14ac:dyDescent="0.25">
      <c r="A142" s="26" t="s">
        <v>3585</v>
      </c>
      <c r="B142" s="26" t="s">
        <v>2008</v>
      </c>
    </row>
    <row r="143" spans="1:2" s="26" customFormat="1" x14ac:dyDescent="0.25">
      <c r="A143" s="26" t="s">
        <v>3495</v>
      </c>
      <c r="B143" s="26" t="s">
        <v>2008</v>
      </c>
    </row>
    <row r="144" spans="1:2" s="26" customFormat="1" x14ac:dyDescent="0.25">
      <c r="A144" s="26" t="s">
        <v>3009</v>
      </c>
      <c r="B144" s="26" t="s">
        <v>2136</v>
      </c>
    </row>
    <row r="145" spans="1:2" s="26" customFormat="1" x14ac:dyDescent="0.25">
      <c r="A145" s="26" t="s">
        <v>3010</v>
      </c>
      <c r="B145" s="26" t="s">
        <v>2136</v>
      </c>
    </row>
    <row r="146" spans="1:2" s="26" customFormat="1" x14ac:dyDescent="0.25">
      <c r="A146" s="26" t="s">
        <v>3320</v>
      </c>
      <c r="B146" s="26" t="s">
        <v>2008</v>
      </c>
    </row>
    <row r="147" spans="1:2" s="26" customFormat="1" x14ac:dyDescent="0.25">
      <c r="A147" s="26" t="s">
        <v>3570</v>
      </c>
      <c r="B147" s="26" t="s">
        <v>2139</v>
      </c>
    </row>
    <row r="148" spans="1:2" s="26" customFormat="1" x14ac:dyDescent="0.25">
      <c r="A148" s="26" t="s">
        <v>3321</v>
      </c>
      <c r="B148" s="26" t="s">
        <v>2008</v>
      </c>
    </row>
    <row r="149" spans="1:2" s="26" customFormat="1" x14ac:dyDescent="0.25">
      <c r="A149" s="26" t="s">
        <v>3522</v>
      </c>
      <c r="B149" s="26" t="s">
        <v>2139</v>
      </c>
    </row>
    <row r="150" spans="1:2" s="26" customFormat="1" x14ac:dyDescent="0.25">
      <c r="A150" s="26" t="s">
        <v>2350</v>
      </c>
      <c r="B150" s="27" t="s">
        <v>2141</v>
      </c>
    </row>
    <row r="151" spans="1:2" s="26" customFormat="1" x14ac:dyDescent="0.25">
      <c r="A151" s="26" t="s">
        <v>3023</v>
      </c>
      <c r="B151" s="26" t="s">
        <v>2008</v>
      </c>
    </row>
    <row r="152" spans="1:2" s="26" customFormat="1" x14ac:dyDescent="0.25">
      <c r="A152" s="26" t="s">
        <v>2810</v>
      </c>
      <c r="B152" s="26" t="s">
        <v>2008</v>
      </c>
    </row>
    <row r="153" spans="1:2" s="26" customFormat="1" x14ac:dyDescent="0.25">
      <c r="A153" s="26" t="s">
        <v>3339</v>
      </c>
      <c r="B153" s="26" t="s">
        <v>2008</v>
      </c>
    </row>
    <row r="154" spans="1:2" s="26" customFormat="1" x14ac:dyDescent="0.25">
      <c r="A154" s="26" t="s">
        <v>2992</v>
      </c>
      <c r="B154" s="26" t="s">
        <v>2015</v>
      </c>
    </row>
    <row r="155" spans="1:2" s="26" customFormat="1" x14ac:dyDescent="0.25">
      <c r="A155" s="26" t="s">
        <v>3198</v>
      </c>
      <c r="B155" s="26" t="s">
        <v>2137</v>
      </c>
    </row>
    <row r="156" spans="1:2" s="26" customFormat="1" x14ac:dyDescent="0.25">
      <c r="A156" s="26" t="s">
        <v>3078</v>
      </c>
      <c r="B156" s="26" t="s">
        <v>2008</v>
      </c>
    </row>
    <row r="157" spans="1:2" s="26" customFormat="1" x14ac:dyDescent="0.25">
      <c r="A157" s="26" t="s">
        <v>3248</v>
      </c>
      <c r="B157" s="26" t="s">
        <v>2008</v>
      </c>
    </row>
    <row r="158" spans="1:2" s="26" customFormat="1" x14ac:dyDescent="0.25">
      <c r="A158" s="26" t="s">
        <v>2862</v>
      </c>
      <c r="B158" s="26" t="s">
        <v>2139</v>
      </c>
    </row>
    <row r="159" spans="1:2" s="26" customFormat="1" x14ac:dyDescent="0.25">
      <c r="A159" s="26" t="s">
        <v>3340</v>
      </c>
      <c r="B159" s="26" t="s">
        <v>2015</v>
      </c>
    </row>
    <row r="160" spans="1:2" s="26" customFormat="1" x14ac:dyDescent="0.25">
      <c r="A160" s="26" t="s">
        <v>3341</v>
      </c>
      <c r="B160" s="26" t="s">
        <v>2144</v>
      </c>
    </row>
    <row r="161" spans="1:2" s="26" customFormat="1" x14ac:dyDescent="0.25">
      <c r="A161" s="26" t="s">
        <v>2993</v>
      </c>
      <c r="B161" s="26" t="s">
        <v>2137</v>
      </c>
    </row>
    <row r="162" spans="1:2" s="26" customFormat="1" x14ac:dyDescent="0.25">
      <c r="A162" s="26" t="s">
        <v>2994</v>
      </c>
      <c r="B162" s="26" t="s">
        <v>2135</v>
      </c>
    </row>
    <row r="163" spans="1:2" s="26" customFormat="1" x14ac:dyDescent="0.25">
      <c r="A163" s="26" t="s">
        <v>2968</v>
      </c>
      <c r="B163" s="26" t="s">
        <v>2135</v>
      </c>
    </row>
    <row r="164" spans="1:2" s="26" customFormat="1" x14ac:dyDescent="0.25">
      <c r="A164" s="26" t="s">
        <v>2863</v>
      </c>
      <c r="B164" s="26" t="s">
        <v>2015</v>
      </c>
    </row>
    <row r="165" spans="1:2" s="26" customFormat="1" x14ac:dyDescent="0.25">
      <c r="A165" s="26" t="s">
        <v>2826</v>
      </c>
      <c r="B165" s="26" t="s">
        <v>2015</v>
      </c>
    </row>
    <row r="166" spans="1:2" s="26" customFormat="1" x14ac:dyDescent="0.25">
      <c r="A166" s="26" t="s">
        <v>3199</v>
      </c>
      <c r="B166" s="26" t="s">
        <v>2137</v>
      </c>
    </row>
    <row r="167" spans="1:2" s="26" customFormat="1" x14ac:dyDescent="0.25">
      <c r="A167" s="26" t="s">
        <v>3052</v>
      </c>
      <c r="B167" s="26" t="s">
        <v>2137</v>
      </c>
    </row>
    <row r="168" spans="1:2" s="26" customFormat="1" x14ac:dyDescent="0.25">
      <c r="A168" s="26" t="s">
        <v>2827</v>
      </c>
      <c r="B168" s="26" t="s">
        <v>2137</v>
      </c>
    </row>
    <row r="169" spans="1:2" s="26" customFormat="1" x14ac:dyDescent="0.25">
      <c r="A169" s="26" t="s">
        <v>3011</v>
      </c>
      <c r="B169" s="26" t="s">
        <v>2136</v>
      </c>
    </row>
    <row r="170" spans="1:2" s="26" customFormat="1" x14ac:dyDescent="0.25">
      <c r="A170" s="26" t="s">
        <v>2828</v>
      </c>
      <c r="B170" s="26" t="s">
        <v>2136</v>
      </c>
    </row>
    <row r="171" spans="1:2" s="26" customFormat="1" x14ac:dyDescent="0.25">
      <c r="A171" s="26" t="s">
        <v>3079</v>
      </c>
      <c r="B171" s="26" t="s">
        <v>2008</v>
      </c>
    </row>
    <row r="172" spans="1:2" s="26" customFormat="1" x14ac:dyDescent="0.25">
      <c r="A172" s="26" t="s">
        <v>3080</v>
      </c>
      <c r="B172" s="26" t="s">
        <v>2008</v>
      </c>
    </row>
    <row r="173" spans="1:2" s="26" customFormat="1" x14ac:dyDescent="0.25">
      <c r="A173" s="26" t="s">
        <v>3249</v>
      </c>
      <c r="B173" s="26" t="s">
        <v>2139</v>
      </c>
    </row>
    <row r="174" spans="1:2" s="26" customFormat="1" x14ac:dyDescent="0.25">
      <c r="A174" s="26" t="s">
        <v>3081</v>
      </c>
      <c r="B174" s="26" t="s">
        <v>2138</v>
      </c>
    </row>
    <row r="175" spans="1:2" s="26" customFormat="1" x14ac:dyDescent="0.25">
      <c r="A175" s="26" t="s">
        <v>2829</v>
      </c>
      <c r="B175" s="26" t="s">
        <v>2137</v>
      </c>
    </row>
    <row r="176" spans="1:2" s="26" customFormat="1" x14ac:dyDescent="0.25">
      <c r="A176" s="26" t="s">
        <v>2969</v>
      </c>
      <c r="B176" s="26" t="s">
        <v>2137</v>
      </c>
    </row>
    <row r="177" spans="1:2" s="26" customFormat="1" x14ac:dyDescent="0.25">
      <c r="A177" s="26" t="s">
        <v>2805</v>
      </c>
      <c r="B177" s="26" t="s">
        <v>2137</v>
      </c>
    </row>
    <row r="178" spans="1:2" s="26" customFormat="1" x14ac:dyDescent="0.25">
      <c r="A178" s="26" t="s">
        <v>2809</v>
      </c>
      <c r="B178" s="26" t="s">
        <v>2137</v>
      </c>
    </row>
    <row r="179" spans="1:2" s="26" customFormat="1" x14ac:dyDescent="0.25">
      <c r="A179" s="26" t="s">
        <v>3525</v>
      </c>
      <c r="B179" s="26" t="s">
        <v>2008</v>
      </c>
    </row>
    <row r="180" spans="1:2" s="26" customFormat="1" x14ac:dyDescent="0.25">
      <c r="A180" s="26" t="s">
        <v>3524</v>
      </c>
      <c r="B180" s="26" t="s">
        <v>2008</v>
      </c>
    </row>
    <row r="181" spans="1:2" s="26" customFormat="1" x14ac:dyDescent="0.25">
      <c r="A181" s="26" t="s">
        <v>3120</v>
      </c>
      <c r="B181" s="26" t="s">
        <v>2008</v>
      </c>
    </row>
    <row r="182" spans="1:2" s="26" customFormat="1" x14ac:dyDescent="0.25">
      <c r="A182" s="26" t="s">
        <v>3692</v>
      </c>
      <c r="B182" s="26" t="s">
        <v>2139</v>
      </c>
    </row>
    <row r="183" spans="1:2" s="26" customFormat="1" x14ac:dyDescent="0.25">
      <c r="A183" s="26" t="s">
        <v>3250</v>
      </c>
      <c r="B183" s="26" t="s">
        <v>2140</v>
      </c>
    </row>
    <row r="184" spans="1:2" s="26" customFormat="1" x14ac:dyDescent="0.25">
      <c r="A184" s="26" t="s">
        <v>2899</v>
      </c>
      <c r="B184" s="26" t="s">
        <v>2135</v>
      </c>
    </row>
    <row r="185" spans="1:2" s="26" customFormat="1" x14ac:dyDescent="0.25">
      <c r="A185" s="26" t="s">
        <v>2900</v>
      </c>
      <c r="B185" s="26" t="s">
        <v>2135</v>
      </c>
    </row>
    <row r="186" spans="1:2" s="26" customFormat="1" x14ac:dyDescent="0.25">
      <c r="A186" s="26" t="s">
        <v>2933</v>
      </c>
      <c r="B186" s="26" t="s">
        <v>2135</v>
      </c>
    </row>
    <row r="187" spans="1:2" s="26" customFormat="1" x14ac:dyDescent="0.25">
      <c r="A187" s="26" t="s">
        <v>2901</v>
      </c>
      <c r="B187" s="26" t="s">
        <v>2135</v>
      </c>
    </row>
    <row r="188" spans="1:2" s="26" customFormat="1" x14ac:dyDescent="0.25">
      <c r="A188" s="26" t="s">
        <v>2864</v>
      </c>
      <c r="B188" s="26" t="s">
        <v>2135</v>
      </c>
    </row>
    <row r="189" spans="1:2" s="26" customFormat="1" x14ac:dyDescent="0.25">
      <c r="A189" s="26" t="s">
        <v>2865</v>
      </c>
      <c r="B189" s="26" t="s">
        <v>2135</v>
      </c>
    </row>
    <row r="190" spans="1:2" s="26" customFormat="1" x14ac:dyDescent="0.25">
      <c r="A190" s="26" t="s">
        <v>3121</v>
      </c>
      <c r="B190" s="26" t="s">
        <v>2139</v>
      </c>
    </row>
    <row r="191" spans="1:2" s="26" customFormat="1" x14ac:dyDescent="0.25">
      <c r="A191" s="26" t="s">
        <v>2970</v>
      </c>
      <c r="B191" s="26" t="s">
        <v>2139</v>
      </c>
    </row>
    <row r="192" spans="1:2" s="26" customFormat="1" x14ac:dyDescent="0.25">
      <c r="A192" s="26" t="s">
        <v>2830</v>
      </c>
      <c r="B192" s="26" t="s">
        <v>2139</v>
      </c>
    </row>
    <row r="193" spans="1:2" s="26" customFormat="1" x14ac:dyDescent="0.25">
      <c r="A193" s="26" t="s">
        <v>2902</v>
      </c>
      <c r="B193" s="26" t="s">
        <v>2139</v>
      </c>
    </row>
    <row r="194" spans="1:2" s="26" customFormat="1" x14ac:dyDescent="0.25">
      <c r="A194" s="26" t="s">
        <v>2924</v>
      </c>
      <c r="B194" s="26" t="s">
        <v>2008</v>
      </c>
    </row>
    <row r="195" spans="1:2" s="26" customFormat="1" x14ac:dyDescent="0.25">
      <c r="A195" s="26" t="s">
        <v>2831</v>
      </c>
      <c r="B195" s="26" t="s">
        <v>2135</v>
      </c>
    </row>
    <row r="196" spans="1:2" s="26" customFormat="1" x14ac:dyDescent="0.25">
      <c r="A196" s="26" t="s">
        <v>2903</v>
      </c>
      <c r="B196" s="26" t="s">
        <v>2135</v>
      </c>
    </row>
    <row r="197" spans="1:2" s="26" customFormat="1" x14ac:dyDescent="0.25">
      <c r="A197" s="26" t="s">
        <v>2971</v>
      </c>
      <c r="B197" s="26" t="s">
        <v>2139</v>
      </c>
    </row>
    <row r="198" spans="1:2" s="26" customFormat="1" x14ac:dyDescent="0.25">
      <c r="A198" s="26" t="s">
        <v>2824</v>
      </c>
      <c r="B198" s="26" t="s">
        <v>2139</v>
      </c>
    </row>
    <row r="199" spans="1:2" s="26" customFormat="1" x14ac:dyDescent="0.25">
      <c r="A199" s="26" t="s">
        <v>3200</v>
      </c>
      <c r="B199" s="26" t="s">
        <v>2139</v>
      </c>
    </row>
    <row r="200" spans="1:2" s="26" customFormat="1" x14ac:dyDescent="0.25">
      <c r="A200" s="26" t="s">
        <v>2953</v>
      </c>
      <c r="B200" s="26" t="s">
        <v>2139</v>
      </c>
    </row>
    <row r="201" spans="1:2" s="26" customFormat="1" x14ac:dyDescent="0.25">
      <c r="A201" s="26" t="s">
        <v>3122</v>
      </c>
      <c r="B201" s="26" t="s">
        <v>2137</v>
      </c>
    </row>
    <row r="202" spans="1:2" s="26" customFormat="1" x14ac:dyDescent="0.25">
      <c r="A202" s="26" t="s">
        <v>3251</v>
      </c>
      <c r="B202" s="26" t="s">
        <v>2008</v>
      </c>
    </row>
    <row r="203" spans="1:2" s="26" customFormat="1" x14ac:dyDescent="0.25">
      <c r="A203" s="26" t="s">
        <v>3082</v>
      </c>
      <c r="B203" s="26" t="s">
        <v>2008</v>
      </c>
    </row>
    <row r="204" spans="1:2" s="26" customFormat="1" x14ac:dyDescent="0.25">
      <c r="A204" s="26" t="s">
        <v>3201</v>
      </c>
      <c r="B204" s="26" t="s">
        <v>2138</v>
      </c>
    </row>
    <row r="205" spans="1:2" s="26" customFormat="1" x14ac:dyDescent="0.25">
      <c r="A205" s="26" t="s">
        <v>2959</v>
      </c>
      <c r="B205" s="26" t="s">
        <v>2136</v>
      </c>
    </row>
    <row r="206" spans="1:2" s="26" customFormat="1" x14ac:dyDescent="0.25">
      <c r="A206" s="26" t="s">
        <v>3123</v>
      </c>
      <c r="B206" s="26" t="s">
        <v>2139</v>
      </c>
    </row>
    <row r="207" spans="1:2" s="26" customFormat="1" x14ac:dyDescent="0.25">
      <c r="A207" s="26" t="s">
        <v>2904</v>
      </c>
      <c r="B207" s="26" t="s">
        <v>2015</v>
      </c>
    </row>
    <row r="208" spans="1:2" s="26" customFormat="1" x14ac:dyDescent="0.25">
      <c r="A208" s="26" t="s">
        <v>3045</v>
      </c>
      <c r="B208" s="26" t="s">
        <v>2015</v>
      </c>
    </row>
    <row r="209" spans="1:2" s="26" customFormat="1" x14ac:dyDescent="0.25">
      <c r="A209" s="26" t="s">
        <v>2905</v>
      </c>
      <c r="B209" s="26" t="s">
        <v>2015</v>
      </c>
    </row>
    <row r="210" spans="1:2" s="26" customFormat="1" x14ac:dyDescent="0.25">
      <c r="A210" s="26" t="s">
        <v>2906</v>
      </c>
      <c r="B210" s="26" t="s">
        <v>2015</v>
      </c>
    </row>
    <row r="211" spans="1:2" s="26" customFormat="1" x14ac:dyDescent="0.25">
      <c r="A211" s="26" t="s">
        <v>2907</v>
      </c>
      <c r="B211" s="26" t="s">
        <v>2015</v>
      </c>
    </row>
    <row r="212" spans="1:2" s="26" customFormat="1" x14ac:dyDescent="0.25">
      <c r="A212" s="26" t="s">
        <v>2908</v>
      </c>
      <c r="B212" s="26" t="s">
        <v>2015</v>
      </c>
    </row>
    <row r="213" spans="1:2" s="26" customFormat="1" x14ac:dyDescent="0.25">
      <c r="A213" s="26" t="s">
        <v>3326</v>
      </c>
      <c r="B213" s="26" t="s">
        <v>2139</v>
      </c>
    </row>
    <row r="214" spans="1:2" s="26" customFormat="1" x14ac:dyDescent="0.25">
      <c r="A214" s="26" t="s">
        <v>3083</v>
      </c>
      <c r="B214" s="26" t="s">
        <v>2008</v>
      </c>
    </row>
    <row r="215" spans="1:2" s="26" customFormat="1" x14ac:dyDescent="0.25">
      <c r="A215" s="26" t="s">
        <v>3214</v>
      </c>
      <c r="B215" s="26" t="s">
        <v>2008</v>
      </c>
    </row>
    <row r="216" spans="1:2" s="26" customFormat="1" x14ac:dyDescent="0.25">
      <c r="A216" s="26" t="s">
        <v>2866</v>
      </c>
      <c r="B216" s="26" t="s">
        <v>2015</v>
      </c>
    </row>
    <row r="217" spans="1:2" s="26" customFormat="1" x14ac:dyDescent="0.25">
      <c r="A217" s="26" t="s">
        <v>2909</v>
      </c>
      <c r="B217" s="26" t="s">
        <v>2015</v>
      </c>
    </row>
    <row r="218" spans="1:2" s="26" customFormat="1" x14ac:dyDescent="0.25">
      <c r="A218" s="26" t="s">
        <v>2910</v>
      </c>
      <c r="B218" s="26" t="s">
        <v>2015</v>
      </c>
    </row>
    <row r="219" spans="1:2" s="26" customFormat="1" x14ac:dyDescent="0.25">
      <c r="A219" s="26" t="s">
        <v>3124</v>
      </c>
      <c r="B219" s="26" t="s">
        <v>2008</v>
      </c>
    </row>
    <row r="220" spans="1:2" s="26" customFormat="1" x14ac:dyDescent="0.25">
      <c r="A220" s="26" t="s">
        <v>3202</v>
      </c>
      <c r="B220" s="26" t="s">
        <v>2008</v>
      </c>
    </row>
    <row r="221" spans="1:2" s="26" customFormat="1" x14ac:dyDescent="0.25">
      <c r="A221" s="26" t="s">
        <v>3252</v>
      </c>
      <c r="B221" s="26" t="s">
        <v>2139</v>
      </c>
    </row>
    <row r="222" spans="1:2" s="26" customFormat="1" x14ac:dyDescent="0.25">
      <c r="A222" s="26" t="s">
        <v>2911</v>
      </c>
      <c r="B222" s="26" t="s">
        <v>2015</v>
      </c>
    </row>
    <row r="223" spans="1:2" s="26" customFormat="1" x14ac:dyDescent="0.25">
      <c r="A223" s="26" t="s">
        <v>2912</v>
      </c>
      <c r="B223" s="26" t="s">
        <v>2008</v>
      </c>
    </row>
    <row r="224" spans="1:2" s="26" customFormat="1" x14ac:dyDescent="0.25">
      <c r="A224" s="26" t="s">
        <v>3253</v>
      </c>
      <c r="B224" s="26" t="s">
        <v>2140</v>
      </c>
    </row>
    <row r="225" spans="1:2" s="26" customFormat="1" x14ac:dyDescent="0.25">
      <c r="A225" s="26" t="s">
        <v>3028</v>
      </c>
      <c r="B225" s="26" t="s">
        <v>2140</v>
      </c>
    </row>
    <row r="226" spans="1:2" s="26" customFormat="1" x14ac:dyDescent="0.25">
      <c r="A226" s="26" t="s">
        <v>3014</v>
      </c>
      <c r="B226" s="26" t="s">
        <v>2140</v>
      </c>
    </row>
    <row r="227" spans="1:2" s="26" customFormat="1" x14ac:dyDescent="0.25">
      <c r="A227" s="26" t="s">
        <v>3648</v>
      </c>
      <c r="B227" s="26" t="s">
        <v>2139</v>
      </c>
    </row>
    <row r="228" spans="1:2" s="26" customFormat="1" x14ac:dyDescent="0.25">
      <c r="A228" s="26" t="s">
        <v>3220</v>
      </c>
      <c r="B228" s="26" t="s">
        <v>2138</v>
      </c>
    </row>
    <row r="229" spans="1:2" s="26" customFormat="1" x14ac:dyDescent="0.25">
      <c r="A229" s="26" t="s">
        <v>2832</v>
      </c>
      <c r="B229" s="26" t="s">
        <v>2138</v>
      </c>
    </row>
    <row r="230" spans="1:2" s="26" customFormat="1" x14ac:dyDescent="0.25">
      <c r="A230" s="26" t="s">
        <v>3215</v>
      </c>
      <c r="B230" s="26" t="s">
        <v>2140</v>
      </c>
    </row>
    <row r="231" spans="1:2" s="26" customFormat="1" x14ac:dyDescent="0.25">
      <c r="A231" s="26" t="s">
        <v>2867</v>
      </c>
      <c r="B231" s="26" t="s">
        <v>2135</v>
      </c>
    </row>
    <row r="232" spans="1:2" s="26" customFormat="1" x14ac:dyDescent="0.25">
      <c r="A232" s="24" t="s">
        <v>3125</v>
      </c>
      <c r="B232" s="24" t="s">
        <v>2135</v>
      </c>
    </row>
    <row r="233" spans="1:2" s="26" customFormat="1" x14ac:dyDescent="0.25">
      <c r="A233" s="26" t="s">
        <v>2821</v>
      </c>
      <c r="B233" s="26" t="s">
        <v>2135</v>
      </c>
    </row>
    <row r="234" spans="1:2" s="26" customFormat="1" x14ac:dyDescent="0.25">
      <c r="A234" s="26" t="s">
        <v>2913</v>
      </c>
      <c r="B234" s="26" t="s">
        <v>2008</v>
      </c>
    </row>
    <row r="235" spans="1:2" s="26" customFormat="1" x14ac:dyDescent="0.25">
      <c r="A235" s="26" t="s">
        <v>2925</v>
      </c>
      <c r="B235" s="26" t="s">
        <v>2008</v>
      </c>
    </row>
    <row r="236" spans="1:2" s="26" customFormat="1" x14ac:dyDescent="0.25">
      <c r="A236" s="26" t="s">
        <v>3059</v>
      </c>
      <c r="B236" s="26" t="s">
        <v>2137</v>
      </c>
    </row>
    <row r="237" spans="1:2" s="26" customFormat="1" x14ac:dyDescent="0.25">
      <c r="A237" s="26" t="s">
        <v>3029</v>
      </c>
      <c r="B237" s="26" t="s">
        <v>2015</v>
      </c>
    </row>
    <row r="238" spans="1:2" s="26" customFormat="1" x14ac:dyDescent="0.25">
      <c r="A238" s="24" t="s">
        <v>2934</v>
      </c>
      <c r="B238" s="24" t="s">
        <v>2015</v>
      </c>
    </row>
    <row r="239" spans="1:2" s="26" customFormat="1" x14ac:dyDescent="0.25">
      <c r="A239" s="26" t="s">
        <v>2995</v>
      </c>
      <c r="B239" s="26" t="s">
        <v>2015</v>
      </c>
    </row>
    <row r="240" spans="1:2" s="26" customFormat="1" x14ac:dyDescent="0.25">
      <c r="A240" s="26" t="s">
        <v>2914</v>
      </c>
      <c r="B240" s="26" t="s">
        <v>2015</v>
      </c>
    </row>
    <row r="241" spans="1:2" s="26" customFormat="1" x14ac:dyDescent="0.25">
      <c r="A241" s="26" t="s">
        <v>3179</v>
      </c>
      <c r="B241" s="26" t="s">
        <v>2015</v>
      </c>
    </row>
    <row r="242" spans="1:2" s="26" customFormat="1" x14ac:dyDescent="0.25">
      <c r="A242" s="26" t="s">
        <v>3657</v>
      </c>
      <c r="B242" s="26" t="s">
        <v>2139</v>
      </c>
    </row>
    <row r="243" spans="1:2" s="26" customFormat="1" x14ac:dyDescent="0.25">
      <c r="A243" s="26" t="s">
        <v>3681</v>
      </c>
      <c r="B243" s="26" t="s">
        <v>2139</v>
      </c>
    </row>
    <row r="244" spans="1:2" s="26" customFormat="1" x14ac:dyDescent="0.25">
      <c r="A244" s="26" t="s">
        <v>2868</v>
      </c>
      <c r="B244" s="26" t="s">
        <v>2136</v>
      </c>
    </row>
    <row r="245" spans="1:2" s="26" customFormat="1" x14ac:dyDescent="0.25">
      <c r="A245" s="26" t="s">
        <v>2972</v>
      </c>
      <c r="B245" s="26" t="s">
        <v>2008</v>
      </c>
    </row>
    <row r="246" spans="1:2" s="26" customFormat="1" x14ac:dyDescent="0.25">
      <c r="A246" s="26" t="s">
        <v>3126</v>
      </c>
      <c r="B246" s="26" t="s">
        <v>2137</v>
      </c>
    </row>
    <row r="247" spans="1:2" s="26" customFormat="1" x14ac:dyDescent="0.25">
      <c r="A247" s="26" t="s">
        <v>3203</v>
      </c>
      <c r="B247" s="26" t="s">
        <v>2137</v>
      </c>
    </row>
    <row r="248" spans="1:2" s="26" customFormat="1" x14ac:dyDescent="0.25">
      <c r="A248" s="26" t="s">
        <v>3254</v>
      </c>
      <c r="B248" s="26" t="s">
        <v>2008</v>
      </c>
    </row>
    <row r="249" spans="1:2" s="26" customFormat="1" x14ac:dyDescent="0.25">
      <c r="A249" s="26" t="s">
        <v>3255</v>
      </c>
      <c r="B249" s="26" t="s">
        <v>2008</v>
      </c>
    </row>
    <row r="250" spans="1:2" s="26" customFormat="1" x14ac:dyDescent="0.25">
      <c r="A250" s="26" t="s">
        <v>3204</v>
      </c>
      <c r="B250" s="26" t="s">
        <v>2137</v>
      </c>
    </row>
    <row r="251" spans="1:2" s="26" customFormat="1" x14ac:dyDescent="0.25">
      <c r="A251" s="26" t="s">
        <v>3127</v>
      </c>
      <c r="B251" s="26" t="s">
        <v>2137</v>
      </c>
    </row>
    <row r="252" spans="1:2" s="26" customFormat="1" x14ac:dyDescent="0.25">
      <c r="A252" s="26" t="s">
        <v>3374</v>
      </c>
      <c r="B252" s="26" t="s">
        <v>2137</v>
      </c>
    </row>
    <row r="253" spans="1:2" s="26" customFormat="1" x14ac:dyDescent="0.25">
      <c r="A253" s="26" t="s">
        <v>3364</v>
      </c>
      <c r="B253" s="26" t="s">
        <v>2137</v>
      </c>
    </row>
    <row r="254" spans="1:2" s="26" customFormat="1" x14ac:dyDescent="0.25">
      <c r="A254" s="26" t="s">
        <v>2962</v>
      </c>
      <c r="B254" s="26" t="s">
        <v>2015</v>
      </c>
    </row>
    <row r="255" spans="1:2" s="26" customFormat="1" x14ac:dyDescent="0.25">
      <c r="A255" s="26" t="s">
        <v>2833</v>
      </c>
      <c r="B255" s="26" t="s">
        <v>2136</v>
      </c>
    </row>
    <row r="256" spans="1:2" s="26" customFormat="1" x14ac:dyDescent="0.25">
      <c r="A256" s="26" t="s">
        <v>2819</v>
      </c>
      <c r="B256" s="26" t="s">
        <v>2136</v>
      </c>
    </row>
    <row r="257" spans="1:2" s="26" customFormat="1" x14ac:dyDescent="0.25">
      <c r="A257" s="26" t="s">
        <v>3128</v>
      </c>
      <c r="B257" s="26" t="s">
        <v>2008</v>
      </c>
    </row>
    <row r="258" spans="1:2" s="26" customFormat="1" x14ac:dyDescent="0.25">
      <c r="A258" s="26" t="s">
        <v>3205</v>
      </c>
      <c r="B258" s="26" t="s">
        <v>2135</v>
      </c>
    </row>
    <row r="259" spans="1:2" s="26" customFormat="1" x14ac:dyDescent="0.25">
      <c r="A259" s="26" t="s">
        <v>3216</v>
      </c>
      <c r="B259" s="26" t="s">
        <v>2008</v>
      </c>
    </row>
    <row r="260" spans="1:2" s="26" customFormat="1" x14ac:dyDescent="0.25">
      <c r="A260" s="26" t="s">
        <v>3129</v>
      </c>
      <c r="B260" s="26" t="s">
        <v>2137</v>
      </c>
    </row>
    <row r="261" spans="1:2" s="26" customFormat="1" x14ac:dyDescent="0.25">
      <c r="A261" s="26" t="s">
        <v>3130</v>
      </c>
      <c r="B261" s="26" t="s">
        <v>2008</v>
      </c>
    </row>
    <row r="262" spans="1:2" s="26" customFormat="1" x14ac:dyDescent="0.25">
      <c r="A262" s="26" t="s">
        <v>2973</v>
      </c>
      <c r="B262" s="26" t="s">
        <v>2137</v>
      </c>
    </row>
    <row r="263" spans="1:2" s="26" customFormat="1" x14ac:dyDescent="0.25">
      <c r="A263" s="26" t="s">
        <v>2834</v>
      </c>
      <c r="B263" s="26" t="s">
        <v>2137</v>
      </c>
    </row>
    <row r="264" spans="1:2" s="26" customFormat="1" x14ac:dyDescent="0.25">
      <c r="A264" s="26" t="s">
        <v>3020</v>
      </c>
      <c r="B264" s="26" t="s">
        <v>2008</v>
      </c>
    </row>
    <row r="265" spans="1:2" s="26" customFormat="1" x14ac:dyDescent="0.25">
      <c r="A265" s="26" t="s">
        <v>2974</v>
      </c>
      <c r="B265" s="26" t="s">
        <v>2137</v>
      </c>
    </row>
    <row r="266" spans="1:2" s="26" customFormat="1" x14ac:dyDescent="0.25">
      <c r="A266" s="26" t="s">
        <v>3513</v>
      </c>
      <c r="B266" s="26" t="s">
        <v>2139</v>
      </c>
    </row>
    <row r="267" spans="1:2" s="26" customFormat="1" x14ac:dyDescent="0.25">
      <c r="A267" s="26" t="s">
        <v>3350</v>
      </c>
      <c r="B267" s="26" t="s">
        <v>2139</v>
      </c>
    </row>
    <row r="268" spans="1:2" s="26" customFormat="1" x14ac:dyDescent="0.25">
      <c r="A268" s="26" t="s">
        <v>3256</v>
      </c>
      <c r="B268" s="26" t="s">
        <v>2139</v>
      </c>
    </row>
    <row r="269" spans="1:2" s="26" customFormat="1" x14ac:dyDescent="0.25">
      <c r="A269" s="24" t="s">
        <v>2946</v>
      </c>
      <c r="B269" s="24" t="s">
        <v>2139</v>
      </c>
    </row>
    <row r="270" spans="1:2" s="26" customFormat="1" x14ac:dyDescent="0.25">
      <c r="A270" s="26" t="s">
        <v>2935</v>
      </c>
      <c r="B270" s="26" t="s">
        <v>2139</v>
      </c>
    </row>
    <row r="271" spans="1:2" s="26" customFormat="1" x14ac:dyDescent="0.25">
      <c r="A271" s="26" t="s">
        <v>3257</v>
      </c>
      <c r="B271" s="26" t="s">
        <v>2139</v>
      </c>
    </row>
    <row r="272" spans="1:2" s="26" customFormat="1" x14ac:dyDescent="0.25">
      <c r="A272" t="s">
        <v>3452</v>
      </c>
      <c r="B272" t="s">
        <v>2139</v>
      </c>
    </row>
    <row r="273" spans="1:2" s="26" customFormat="1" x14ac:dyDescent="0.25">
      <c r="A273" s="26" t="s">
        <v>3084</v>
      </c>
      <c r="B273" s="26" t="s">
        <v>2008</v>
      </c>
    </row>
    <row r="274" spans="1:2" s="26" customFormat="1" x14ac:dyDescent="0.25">
      <c r="A274" s="26" t="s">
        <v>3258</v>
      </c>
      <c r="B274" s="26" t="s">
        <v>2138</v>
      </c>
    </row>
    <row r="275" spans="1:2" s="26" customFormat="1" x14ac:dyDescent="0.25">
      <c r="A275" s="26" t="s">
        <v>3131</v>
      </c>
      <c r="B275" s="26" t="s">
        <v>2138</v>
      </c>
    </row>
    <row r="276" spans="1:2" s="26" customFormat="1" x14ac:dyDescent="0.25">
      <c r="A276" s="26" t="s">
        <v>3085</v>
      </c>
      <c r="B276" s="26" t="s">
        <v>2138</v>
      </c>
    </row>
    <row r="277" spans="1:2" s="26" customFormat="1" x14ac:dyDescent="0.25">
      <c r="A277" s="26" t="s">
        <v>2915</v>
      </c>
      <c r="B277" s="26" t="s">
        <v>2008</v>
      </c>
    </row>
    <row r="278" spans="1:2" s="26" customFormat="1" x14ac:dyDescent="0.25">
      <c r="A278" s="26" t="s">
        <v>2813</v>
      </c>
      <c r="B278" s="26" t="s">
        <v>2137</v>
      </c>
    </row>
    <row r="279" spans="1:2" s="26" customFormat="1" x14ac:dyDescent="0.25">
      <c r="A279" s="26" t="s">
        <v>2916</v>
      </c>
      <c r="B279" s="26" t="s">
        <v>2015</v>
      </c>
    </row>
    <row r="280" spans="1:2" s="26" customFormat="1" x14ac:dyDescent="0.25">
      <c r="A280" s="26" t="s">
        <v>2917</v>
      </c>
      <c r="B280" s="26" t="s">
        <v>2008</v>
      </c>
    </row>
    <row r="281" spans="1:2" s="26" customFormat="1" x14ac:dyDescent="0.25">
      <c r="A281" s="26" t="s">
        <v>2918</v>
      </c>
      <c r="B281" s="26" t="s">
        <v>2008</v>
      </c>
    </row>
    <row r="282" spans="1:2" s="26" customFormat="1" x14ac:dyDescent="0.25">
      <c r="A282" s="26" t="s">
        <v>3132</v>
      </c>
      <c r="B282" s="26" t="s">
        <v>2137</v>
      </c>
    </row>
    <row r="283" spans="1:2" s="26" customFormat="1" x14ac:dyDescent="0.25">
      <c r="A283" s="26" t="s">
        <v>3687</v>
      </c>
      <c r="B283" s="26" t="s">
        <v>2139</v>
      </c>
    </row>
    <row r="284" spans="1:2" s="26" customFormat="1" x14ac:dyDescent="0.25">
      <c r="A284" s="24" t="s">
        <v>3133</v>
      </c>
      <c r="B284" s="24" t="s">
        <v>2008</v>
      </c>
    </row>
    <row r="285" spans="1:2" s="26" customFormat="1" x14ac:dyDescent="0.25">
      <c r="A285" s="26" t="s">
        <v>2975</v>
      </c>
      <c r="B285" s="26" t="s">
        <v>2135</v>
      </c>
    </row>
    <row r="286" spans="1:2" s="26" customFormat="1" x14ac:dyDescent="0.25">
      <c r="A286" s="26" t="s">
        <v>3630</v>
      </c>
      <c r="B286" s="26" t="s">
        <v>2139</v>
      </c>
    </row>
    <row r="287" spans="1:2" s="26" customFormat="1" x14ac:dyDescent="0.25">
      <c r="A287" s="26" t="s">
        <v>3066</v>
      </c>
      <c r="B287" s="26" t="s">
        <v>2139</v>
      </c>
    </row>
    <row r="288" spans="1:2" s="26" customFormat="1" x14ac:dyDescent="0.25">
      <c r="A288" s="26" t="s">
        <v>2926</v>
      </c>
      <c r="B288" s="26" t="s">
        <v>2139</v>
      </c>
    </row>
    <row r="289" spans="1:2" s="26" customFormat="1" x14ac:dyDescent="0.25">
      <c r="A289" s="26" t="s">
        <v>3086</v>
      </c>
      <c r="B289" s="26" t="s">
        <v>2008</v>
      </c>
    </row>
    <row r="290" spans="1:2" s="26" customFormat="1" x14ac:dyDescent="0.25">
      <c r="A290" s="24" t="s">
        <v>3134</v>
      </c>
      <c r="B290" s="24" t="s">
        <v>2139</v>
      </c>
    </row>
    <row r="291" spans="1:2" s="26" customFormat="1" x14ac:dyDescent="0.25">
      <c r="A291" s="26" t="s">
        <v>3135</v>
      </c>
      <c r="B291" s="26" t="s">
        <v>2008</v>
      </c>
    </row>
    <row r="292" spans="1:2" s="26" customFormat="1" x14ac:dyDescent="0.25">
      <c r="A292" s="26" t="s">
        <v>3087</v>
      </c>
      <c r="B292" s="26" t="s">
        <v>2008</v>
      </c>
    </row>
    <row r="293" spans="1:2" s="26" customFormat="1" x14ac:dyDescent="0.25">
      <c r="A293" s="26" t="s">
        <v>3088</v>
      </c>
      <c r="B293" s="26" t="s">
        <v>2138</v>
      </c>
    </row>
    <row r="294" spans="1:2" s="26" customFormat="1" x14ac:dyDescent="0.25">
      <c r="A294" s="26" t="s">
        <v>3180</v>
      </c>
      <c r="B294" s="26" t="s">
        <v>2015</v>
      </c>
    </row>
    <row r="295" spans="1:2" s="26" customFormat="1" x14ac:dyDescent="0.25">
      <c r="A295" s="24" t="s">
        <v>3030</v>
      </c>
      <c r="B295" s="24" t="s">
        <v>2135</v>
      </c>
    </row>
    <row r="296" spans="1:2" s="26" customFormat="1" x14ac:dyDescent="0.25">
      <c r="A296" s="26" t="s">
        <v>3259</v>
      </c>
      <c r="B296" s="26" t="s">
        <v>2138</v>
      </c>
    </row>
    <row r="297" spans="1:2" s="26" customFormat="1" x14ac:dyDescent="0.25">
      <c r="A297" s="24" t="s">
        <v>3260</v>
      </c>
      <c r="B297" s="24" t="s">
        <v>2008</v>
      </c>
    </row>
    <row r="298" spans="1:2" s="26" customFormat="1" x14ac:dyDescent="0.25">
      <c r="A298" s="24" t="s">
        <v>2818</v>
      </c>
      <c r="B298" s="24" t="s">
        <v>2140</v>
      </c>
    </row>
    <row r="299" spans="1:2" s="26" customFormat="1" x14ac:dyDescent="0.25">
      <c r="A299" s="26" t="s">
        <v>3031</v>
      </c>
      <c r="B299" s="26" t="s">
        <v>2140</v>
      </c>
    </row>
    <row r="300" spans="1:2" s="26" customFormat="1" x14ac:dyDescent="0.25">
      <c r="A300" s="26" t="s">
        <v>3032</v>
      </c>
      <c r="B300" s="26" t="s">
        <v>2140</v>
      </c>
    </row>
    <row r="301" spans="1:2" s="26" customFormat="1" x14ac:dyDescent="0.25">
      <c r="A301" s="24" t="s">
        <v>3024</v>
      </c>
      <c r="B301" s="24" t="s">
        <v>2140</v>
      </c>
    </row>
    <row r="302" spans="1:2" s="26" customFormat="1" x14ac:dyDescent="0.25">
      <c r="A302" s="24" t="s">
        <v>2961</v>
      </c>
      <c r="B302" s="24" t="s">
        <v>2140</v>
      </c>
    </row>
    <row r="303" spans="1:2" s="26" customFormat="1" x14ac:dyDescent="0.25">
      <c r="A303" s="26" t="s">
        <v>2869</v>
      </c>
      <c r="B303" s="26" t="s">
        <v>2136</v>
      </c>
    </row>
    <row r="304" spans="1:2" s="26" customFormat="1" x14ac:dyDescent="0.25">
      <c r="A304" s="24" t="s">
        <v>2870</v>
      </c>
      <c r="B304" s="24" t="s">
        <v>2135</v>
      </c>
    </row>
    <row r="305" spans="1:2" s="26" customFormat="1" x14ac:dyDescent="0.25">
      <c r="A305" s="26" t="s">
        <v>2976</v>
      </c>
      <c r="B305" s="26" t="s">
        <v>2015</v>
      </c>
    </row>
    <row r="306" spans="1:2" s="26" customFormat="1" x14ac:dyDescent="0.25">
      <c r="A306" s="26" t="s">
        <v>3053</v>
      </c>
      <c r="B306" s="26" t="s">
        <v>2136</v>
      </c>
    </row>
    <row r="307" spans="1:2" s="26" customFormat="1" x14ac:dyDescent="0.25">
      <c r="A307" s="26" t="s">
        <v>2942</v>
      </c>
      <c r="B307" s="26" t="s">
        <v>2136</v>
      </c>
    </row>
    <row r="308" spans="1:2" s="26" customFormat="1" x14ac:dyDescent="0.25">
      <c r="A308" s="26" t="s">
        <v>2893</v>
      </c>
      <c r="B308" s="26" t="s">
        <v>2136</v>
      </c>
    </row>
    <row r="309" spans="1:2" s="26" customFormat="1" x14ac:dyDescent="0.25">
      <c r="A309" s="26" t="s">
        <v>3342</v>
      </c>
      <c r="B309" s="26" t="s">
        <v>2140</v>
      </c>
    </row>
    <row r="310" spans="1:2" s="26" customFormat="1" x14ac:dyDescent="0.25">
      <c r="A310" s="26" t="s">
        <v>3136</v>
      </c>
      <c r="B310" s="26" t="s">
        <v>2137</v>
      </c>
    </row>
    <row r="311" spans="1:2" s="26" customFormat="1" x14ac:dyDescent="0.25">
      <c r="A311" s="26" t="s">
        <v>3583</v>
      </c>
      <c r="B311" s="26" t="s">
        <v>2137</v>
      </c>
    </row>
    <row r="312" spans="1:2" s="26" customFormat="1" x14ac:dyDescent="0.25">
      <c r="A312" s="24" t="s">
        <v>2943</v>
      </c>
      <c r="B312" s="24" t="s">
        <v>2136</v>
      </c>
    </row>
    <row r="313" spans="1:2" s="26" customFormat="1" x14ac:dyDescent="0.25">
      <c r="A313" s="26" t="s">
        <v>2927</v>
      </c>
      <c r="B313" s="26" t="s">
        <v>2137</v>
      </c>
    </row>
    <row r="314" spans="1:2" s="26" customFormat="1" x14ac:dyDescent="0.25">
      <c r="A314" s="24" t="s">
        <v>2814</v>
      </c>
      <c r="B314" s="24" t="s">
        <v>2137</v>
      </c>
    </row>
    <row r="315" spans="1:2" s="26" customFormat="1" x14ac:dyDescent="0.25">
      <c r="A315" s="26" t="s">
        <v>2996</v>
      </c>
      <c r="B315" s="26" t="s">
        <v>2136</v>
      </c>
    </row>
    <row r="316" spans="1:2" s="26" customFormat="1" x14ac:dyDescent="0.25">
      <c r="A316" s="26" t="s">
        <v>2954</v>
      </c>
      <c r="B316" s="26" t="s">
        <v>2136</v>
      </c>
    </row>
    <row r="317" spans="1:2" s="26" customFormat="1" x14ac:dyDescent="0.25">
      <c r="A317" s="24" t="s">
        <v>3223</v>
      </c>
      <c r="B317" s="24" t="s">
        <v>2008</v>
      </c>
    </row>
    <row r="318" spans="1:2" s="26" customFormat="1" x14ac:dyDescent="0.25">
      <c r="A318" s="24" t="s">
        <v>3137</v>
      </c>
      <c r="B318" s="24" t="s">
        <v>2008</v>
      </c>
    </row>
    <row r="319" spans="1:2" s="26" customFormat="1" x14ac:dyDescent="0.25">
      <c r="A319" s="24" t="s">
        <v>3033</v>
      </c>
      <c r="B319" s="24" t="s">
        <v>2137</v>
      </c>
    </row>
    <row r="320" spans="1:2" s="26" customFormat="1" x14ac:dyDescent="0.25">
      <c r="A320" s="26" t="s">
        <v>2944</v>
      </c>
      <c r="B320" s="26" t="s">
        <v>2137</v>
      </c>
    </row>
    <row r="321" spans="1:2" s="26" customFormat="1" x14ac:dyDescent="0.25">
      <c r="A321" s="26" t="s">
        <v>3725</v>
      </c>
      <c r="B321" s="26" t="s">
        <v>2139</v>
      </c>
    </row>
    <row r="322" spans="1:2" s="26" customFormat="1" x14ac:dyDescent="0.25">
      <c r="A322" s="24" t="s">
        <v>2871</v>
      </c>
      <c r="B322" s="24" t="s">
        <v>2139</v>
      </c>
    </row>
    <row r="323" spans="1:2" s="26" customFormat="1" x14ac:dyDescent="0.25">
      <c r="A323" s="24" t="s">
        <v>3217</v>
      </c>
      <c r="B323" s="24" t="s">
        <v>2139</v>
      </c>
    </row>
    <row r="324" spans="1:2" s="26" customFormat="1" x14ac:dyDescent="0.25">
      <c r="A324" s="26" t="s">
        <v>3654</v>
      </c>
      <c r="B324" s="26" t="s">
        <v>2139</v>
      </c>
    </row>
    <row r="325" spans="1:2" s="26" customFormat="1" x14ac:dyDescent="0.25">
      <c r="A325" s="26" t="s">
        <v>3351</v>
      </c>
      <c r="B325" s="26" t="s">
        <v>2139</v>
      </c>
    </row>
    <row r="326" spans="1:2" s="26" customFormat="1" x14ac:dyDescent="0.25">
      <c r="A326" s="26" t="s">
        <v>3261</v>
      </c>
      <c r="B326" s="26" t="s">
        <v>2008</v>
      </c>
    </row>
    <row r="327" spans="1:2" s="26" customFormat="1" x14ac:dyDescent="0.25">
      <c r="A327" s="24" t="s">
        <v>2997</v>
      </c>
      <c r="B327" s="24" t="s">
        <v>2135</v>
      </c>
    </row>
    <row r="328" spans="1:2" s="26" customFormat="1" x14ac:dyDescent="0.25">
      <c r="A328" s="24" t="s">
        <v>2977</v>
      </c>
      <c r="B328" s="24" t="s">
        <v>2135</v>
      </c>
    </row>
    <row r="329" spans="1:2" s="26" customFormat="1" x14ac:dyDescent="0.25">
      <c r="A329" s="26" t="s">
        <v>2928</v>
      </c>
      <c r="B329" s="26" t="s">
        <v>2137</v>
      </c>
    </row>
    <row r="330" spans="1:2" s="26" customFormat="1" x14ac:dyDescent="0.25">
      <c r="A330" s="26" t="s">
        <v>2835</v>
      </c>
      <c r="B330" s="26" t="s">
        <v>2137</v>
      </c>
    </row>
    <row r="331" spans="1:2" s="26" customFormat="1" x14ac:dyDescent="0.25">
      <c r="A331" s="24" t="s">
        <v>2836</v>
      </c>
      <c r="B331" s="24" t="s">
        <v>2137</v>
      </c>
    </row>
    <row r="332" spans="1:2" s="26" customFormat="1" x14ac:dyDescent="0.25">
      <c r="A332" s="26" t="s">
        <v>2998</v>
      </c>
      <c r="B332" s="26" t="s">
        <v>2137</v>
      </c>
    </row>
    <row r="333" spans="1:2" s="26" customFormat="1" x14ac:dyDescent="0.25">
      <c r="A333" s="26" t="s">
        <v>3138</v>
      </c>
      <c r="B333" s="26" t="s">
        <v>2008</v>
      </c>
    </row>
    <row r="334" spans="1:2" s="26" customFormat="1" x14ac:dyDescent="0.25">
      <c r="A334" s="26" t="s">
        <v>3139</v>
      </c>
      <c r="B334" s="26" t="s">
        <v>2137</v>
      </c>
    </row>
    <row r="335" spans="1:2" s="26" customFormat="1" x14ac:dyDescent="0.25">
      <c r="A335" s="26" t="s">
        <v>3224</v>
      </c>
      <c r="B335" s="26" t="s">
        <v>2008</v>
      </c>
    </row>
    <row r="336" spans="1:2" s="26" customFormat="1" x14ac:dyDescent="0.25">
      <c r="A336" s="24" t="s">
        <v>2936</v>
      </c>
      <c r="B336" s="24" t="s">
        <v>2135</v>
      </c>
    </row>
    <row r="337" spans="1:2" s="26" customFormat="1" x14ac:dyDescent="0.25">
      <c r="A337" s="26" t="s">
        <v>3691</v>
      </c>
      <c r="B337" s="26" t="s">
        <v>2139</v>
      </c>
    </row>
    <row r="338" spans="1:2" s="26" customFormat="1" x14ac:dyDescent="0.25">
      <c r="A338" s="26" t="s">
        <v>3206</v>
      </c>
      <c r="B338" s="26" t="s">
        <v>2137</v>
      </c>
    </row>
    <row r="339" spans="1:2" s="26" customFormat="1" x14ac:dyDescent="0.25">
      <c r="A339" s="26" t="s">
        <v>3140</v>
      </c>
      <c r="B339" s="26" t="s">
        <v>2137</v>
      </c>
    </row>
    <row r="340" spans="1:2" s="26" customFormat="1" x14ac:dyDescent="0.25">
      <c r="A340" s="24" t="s">
        <v>3225</v>
      </c>
      <c r="B340" s="24" t="s">
        <v>2139</v>
      </c>
    </row>
    <row r="341" spans="1:2" s="26" customFormat="1" x14ac:dyDescent="0.25">
      <c r="A341" s="26" t="s">
        <v>3262</v>
      </c>
      <c r="B341" s="26" t="s">
        <v>2138</v>
      </c>
    </row>
    <row r="342" spans="1:2" s="26" customFormat="1" x14ac:dyDescent="0.25">
      <c r="A342" s="26" t="s">
        <v>2937</v>
      </c>
      <c r="B342" s="26" t="s">
        <v>2008</v>
      </c>
    </row>
    <row r="343" spans="1:2" s="26" customFormat="1" x14ac:dyDescent="0.25">
      <c r="A343" s="24" t="s">
        <v>2938</v>
      </c>
      <c r="B343" s="24" t="s">
        <v>2136</v>
      </c>
    </row>
    <row r="344" spans="1:2" s="26" customFormat="1" x14ac:dyDescent="0.25">
      <c r="A344" s="26" t="s">
        <v>2820</v>
      </c>
      <c r="B344" s="26" t="s">
        <v>2136</v>
      </c>
    </row>
    <row r="345" spans="1:2" s="26" customFormat="1" x14ac:dyDescent="0.25">
      <c r="A345" s="24" t="s">
        <v>3015</v>
      </c>
      <c r="B345" s="24" t="s">
        <v>2139</v>
      </c>
    </row>
    <row r="346" spans="1:2" s="26" customFormat="1" x14ac:dyDescent="0.25">
      <c r="A346" s="26" t="s">
        <v>2872</v>
      </c>
      <c r="B346" s="26" t="s">
        <v>2139</v>
      </c>
    </row>
    <row r="347" spans="1:2" s="26" customFormat="1" x14ac:dyDescent="0.25">
      <c r="A347" s="26" t="s">
        <v>3263</v>
      </c>
      <c r="B347" s="26" t="s">
        <v>2138</v>
      </c>
    </row>
    <row r="348" spans="1:2" s="26" customFormat="1" x14ac:dyDescent="0.25">
      <c r="A348" s="26" t="s">
        <v>3264</v>
      </c>
      <c r="B348" s="26" t="s">
        <v>2138</v>
      </c>
    </row>
    <row r="349" spans="1:2" s="26" customFormat="1" x14ac:dyDescent="0.25">
      <c r="A349" s="26" t="s">
        <v>3516</v>
      </c>
      <c r="B349" s="26" t="s">
        <v>2139</v>
      </c>
    </row>
    <row r="350" spans="1:2" s="26" customFormat="1" x14ac:dyDescent="0.25">
      <c r="A350" s="26" t="s">
        <v>2873</v>
      </c>
      <c r="B350" s="26" t="s">
        <v>2136</v>
      </c>
    </row>
    <row r="351" spans="1:2" s="26" customFormat="1" x14ac:dyDescent="0.25">
      <c r="A351" s="26" t="s">
        <v>2939</v>
      </c>
      <c r="B351" s="26" t="s">
        <v>2135</v>
      </c>
    </row>
    <row r="352" spans="1:2" s="26" customFormat="1" x14ac:dyDescent="0.25">
      <c r="A352" s="26" t="s">
        <v>3067</v>
      </c>
      <c r="B352" s="26" t="s">
        <v>2015</v>
      </c>
    </row>
    <row r="353" spans="1:2" s="26" customFormat="1" x14ac:dyDescent="0.25">
      <c r="A353" s="24" t="s">
        <v>2837</v>
      </c>
      <c r="B353" s="24" t="s">
        <v>2015</v>
      </c>
    </row>
    <row r="354" spans="1:2" s="26" customFormat="1" x14ac:dyDescent="0.25">
      <c r="A354" s="26" t="s">
        <v>2838</v>
      </c>
      <c r="B354" s="26" t="s">
        <v>2136</v>
      </c>
    </row>
    <row r="355" spans="1:2" s="26" customFormat="1" x14ac:dyDescent="0.25">
      <c r="A355" s="26" t="s">
        <v>3352</v>
      </c>
      <c r="B355" s="26" t="s">
        <v>2008</v>
      </c>
    </row>
    <row r="356" spans="1:2" s="26" customFormat="1" x14ac:dyDescent="0.25">
      <c r="A356" s="24" t="s">
        <v>3089</v>
      </c>
      <c r="B356" s="24" t="s">
        <v>2008</v>
      </c>
    </row>
    <row r="357" spans="1:2" s="26" customFormat="1" x14ac:dyDescent="0.25">
      <c r="A357" s="26" t="s">
        <v>3034</v>
      </c>
      <c r="B357" s="26" t="s">
        <v>2015</v>
      </c>
    </row>
    <row r="358" spans="1:2" s="26" customFormat="1" x14ac:dyDescent="0.25">
      <c r="A358" s="26" t="s">
        <v>3141</v>
      </c>
      <c r="B358" s="24" t="s">
        <v>2137</v>
      </c>
    </row>
    <row r="359" spans="1:2" s="26" customFormat="1" x14ac:dyDescent="0.25">
      <c r="A359" s="26" t="s">
        <v>3615</v>
      </c>
      <c r="B359" s="26" t="s">
        <v>2139</v>
      </c>
    </row>
    <row r="360" spans="1:2" s="26" customFormat="1" x14ac:dyDescent="0.25">
      <c r="A360" s="26" t="s">
        <v>3207</v>
      </c>
      <c r="B360" s="26" t="s">
        <v>2139</v>
      </c>
    </row>
    <row r="361" spans="1:2" s="26" customFormat="1" x14ac:dyDescent="0.25">
      <c r="A361" s="26" t="s">
        <v>3142</v>
      </c>
      <c r="B361" s="26" t="s">
        <v>2139</v>
      </c>
    </row>
    <row r="362" spans="1:2" s="26" customFormat="1" x14ac:dyDescent="0.25">
      <c r="A362" s="24" t="s">
        <v>3063</v>
      </c>
      <c r="B362" s="24" t="s">
        <v>2140</v>
      </c>
    </row>
    <row r="363" spans="1:2" s="26" customFormat="1" x14ac:dyDescent="0.25">
      <c r="A363" s="26" t="s">
        <v>3035</v>
      </c>
      <c r="B363" s="26" t="s">
        <v>2140</v>
      </c>
    </row>
    <row r="364" spans="1:2" s="26" customFormat="1" x14ac:dyDescent="0.25">
      <c r="A364" s="24" t="s">
        <v>2839</v>
      </c>
      <c r="B364" s="24" t="s">
        <v>2135</v>
      </c>
    </row>
    <row r="365" spans="1:2" s="26" customFormat="1" x14ac:dyDescent="0.25">
      <c r="A365" s="26" t="s">
        <v>3046</v>
      </c>
      <c r="B365" s="26" t="s">
        <v>2135</v>
      </c>
    </row>
    <row r="366" spans="1:2" s="26" customFormat="1" x14ac:dyDescent="0.25">
      <c r="A366" s="24" t="s">
        <v>2840</v>
      </c>
      <c r="B366" s="24" t="s">
        <v>2135</v>
      </c>
    </row>
    <row r="367" spans="1:2" s="26" customFormat="1" x14ac:dyDescent="0.25">
      <c r="A367" s="26" t="s">
        <v>3143</v>
      </c>
      <c r="B367" s="26" t="s">
        <v>2139</v>
      </c>
    </row>
    <row r="368" spans="1:2" s="26" customFormat="1" x14ac:dyDescent="0.25">
      <c r="A368" s="26" t="s">
        <v>2999</v>
      </c>
      <c r="B368" s="26" t="s">
        <v>2015</v>
      </c>
    </row>
    <row r="369" spans="1:2" s="26" customFormat="1" x14ac:dyDescent="0.25">
      <c r="A369" s="26" t="s">
        <v>3144</v>
      </c>
      <c r="B369" s="26" t="s">
        <v>2008</v>
      </c>
    </row>
    <row r="370" spans="1:2" s="26" customFormat="1" x14ac:dyDescent="0.25">
      <c r="A370" s="26" t="s">
        <v>2841</v>
      </c>
      <c r="B370" s="26" t="s">
        <v>2015</v>
      </c>
    </row>
    <row r="371" spans="1:2" s="26" customFormat="1" x14ac:dyDescent="0.25">
      <c r="A371" s="24" t="s">
        <v>2842</v>
      </c>
      <c r="B371" s="24" t="s">
        <v>2015</v>
      </c>
    </row>
    <row r="372" spans="1:2" s="26" customFormat="1" x14ac:dyDescent="0.25">
      <c r="A372" s="24" t="s">
        <v>3265</v>
      </c>
      <c r="B372" s="24" t="s">
        <v>2138</v>
      </c>
    </row>
    <row r="373" spans="1:2" s="26" customFormat="1" x14ac:dyDescent="0.25">
      <c r="A373" s="24" t="s">
        <v>3266</v>
      </c>
      <c r="B373" s="24" t="s">
        <v>2008</v>
      </c>
    </row>
    <row r="374" spans="1:2" s="26" customFormat="1" x14ac:dyDescent="0.25">
      <c r="A374" s="24" t="s">
        <v>2919</v>
      </c>
      <c r="B374" s="24" t="s">
        <v>2140</v>
      </c>
    </row>
    <row r="375" spans="1:2" s="26" customFormat="1" x14ac:dyDescent="0.25">
      <c r="A375" s="26" t="s">
        <v>2874</v>
      </c>
      <c r="B375" s="26" t="s">
        <v>2015</v>
      </c>
    </row>
    <row r="376" spans="1:2" s="26" customFormat="1" x14ac:dyDescent="0.25">
      <c r="A376" s="26" t="s">
        <v>2955</v>
      </c>
      <c r="B376" s="26" t="s">
        <v>2139</v>
      </c>
    </row>
    <row r="377" spans="1:2" s="26" customFormat="1" x14ac:dyDescent="0.25">
      <c r="A377" s="24" t="s">
        <v>2806</v>
      </c>
      <c r="B377" s="24" t="s">
        <v>2140</v>
      </c>
    </row>
    <row r="378" spans="1:2" s="26" customFormat="1" x14ac:dyDescent="0.25">
      <c r="A378" s="24" t="s">
        <v>3267</v>
      </c>
      <c r="B378" s="24" t="s">
        <v>2138</v>
      </c>
    </row>
    <row r="379" spans="1:2" s="26" customFormat="1" x14ac:dyDescent="0.25">
      <c r="A379" s="26" t="s">
        <v>3520</v>
      </c>
      <c r="B379" s="26" t="s">
        <v>2139</v>
      </c>
    </row>
    <row r="380" spans="1:2" s="26" customFormat="1" x14ac:dyDescent="0.25">
      <c r="A380" s="26" t="s">
        <v>3268</v>
      </c>
      <c r="B380" s="26" t="s">
        <v>2138</v>
      </c>
    </row>
    <row r="381" spans="1:2" s="26" customFormat="1" x14ac:dyDescent="0.25">
      <c r="A381" s="24" t="s">
        <v>3000</v>
      </c>
      <c r="B381" s="24" t="s">
        <v>2140</v>
      </c>
    </row>
    <row r="382" spans="1:2" s="26" customFormat="1" x14ac:dyDescent="0.25">
      <c r="A382" s="24" t="s">
        <v>3025</v>
      </c>
      <c r="B382" s="24" t="s">
        <v>2140</v>
      </c>
    </row>
    <row r="383" spans="1:2" s="26" customFormat="1" x14ac:dyDescent="0.25">
      <c r="A383" s="26" t="s">
        <v>3506</v>
      </c>
      <c r="B383" s="26" t="s">
        <v>2139</v>
      </c>
    </row>
    <row r="384" spans="1:2" s="26" customFormat="1" x14ac:dyDescent="0.25">
      <c r="A384" s="26" t="s">
        <v>3580</v>
      </c>
      <c r="B384" s="26" t="s">
        <v>2139</v>
      </c>
    </row>
    <row r="385" spans="1:2" s="26" customFormat="1" x14ac:dyDescent="0.25">
      <c r="A385" s="24" t="s">
        <v>3047</v>
      </c>
      <c r="B385" s="24" t="s">
        <v>2136</v>
      </c>
    </row>
    <row r="386" spans="1:2" s="26" customFormat="1" x14ac:dyDescent="0.25">
      <c r="A386" s="24" t="s">
        <v>2920</v>
      </c>
      <c r="B386" s="24" t="s">
        <v>2136</v>
      </c>
    </row>
    <row r="387" spans="1:2" s="26" customFormat="1" x14ac:dyDescent="0.25">
      <c r="A387" s="24" t="s">
        <v>2940</v>
      </c>
      <c r="B387" s="24" t="s">
        <v>2008</v>
      </c>
    </row>
    <row r="388" spans="1:2" s="26" customFormat="1" x14ac:dyDescent="0.25">
      <c r="A388" s="26" t="s">
        <v>3673</v>
      </c>
      <c r="B388" s="26" t="s">
        <v>2139</v>
      </c>
    </row>
    <row r="389" spans="1:2" s="26" customFormat="1" x14ac:dyDescent="0.25">
      <c r="A389" s="24" t="s">
        <v>3269</v>
      </c>
      <c r="B389" s="24" t="s">
        <v>2138</v>
      </c>
    </row>
    <row r="390" spans="1:2" s="26" customFormat="1" x14ac:dyDescent="0.25">
      <c r="A390" s="26" t="s">
        <v>3270</v>
      </c>
      <c r="B390" s="26" t="s">
        <v>2138</v>
      </c>
    </row>
    <row r="391" spans="1:2" s="26" customFormat="1" x14ac:dyDescent="0.25">
      <c r="A391" s="26" t="s">
        <v>3271</v>
      </c>
      <c r="B391" s="26" t="s">
        <v>2138</v>
      </c>
    </row>
    <row r="392" spans="1:2" s="26" customFormat="1" x14ac:dyDescent="0.25">
      <c r="A392" s="26" t="s">
        <v>3272</v>
      </c>
      <c r="B392" s="26" t="s">
        <v>2138</v>
      </c>
    </row>
    <row r="393" spans="1:2" s="26" customFormat="1" x14ac:dyDescent="0.25">
      <c r="A393" s="26" t="s">
        <v>3273</v>
      </c>
      <c r="B393" s="26" t="s">
        <v>2008</v>
      </c>
    </row>
    <row r="394" spans="1:2" s="26" customFormat="1" x14ac:dyDescent="0.25">
      <c r="A394" s="24" t="s">
        <v>3274</v>
      </c>
      <c r="B394" s="24" t="s">
        <v>2138</v>
      </c>
    </row>
    <row r="395" spans="1:2" s="26" customFormat="1" x14ac:dyDescent="0.25">
      <c r="A395" s="26" t="s">
        <v>3275</v>
      </c>
      <c r="B395" s="26" t="s">
        <v>2138</v>
      </c>
    </row>
    <row r="396" spans="1:2" s="26" customFormat="1" x14ac:dyDescent="0.25">
      <c r="A396" s="26" t="s">
        <v>3642</v>
      </c>
      <c r="B396" s="26" t="s">
        <v>2139</v>
      </c>
    </row>
    <row r="397" spans="1:2" s="26" customFormat="1" x14ac:dyDescent="0.25">
      <c r="A397" s="26" t="s">
        <v>3276</v>
      </c>
      <c r="B397" s="26" t="s">
        <v>2008</v>
      </c>
    </row>
    <row r="398" spans="1:2" s="26" customFormat="1" x14ac:dyDescent="0.25">
      <c r="A398" s="26" t="s">
        <v>3530</v>
      </c>
      <c r="B398" s="26" t="s">
        <v>2008</v>
      </c>
    </row>
    <row r="399" spans="1:2" s="26" customFormat="1" x14ac:dyDescent="0.25">
      <c r="A399" s="26" t="s">
        <v>2956</v>
      </c>
      <c r="B399" s="26" t="s">
        <v>2139</v>
      </c>
    </row>
    <row r="400" spans="1:2" s="26" customFormat="1" x14ac:dyDescent="0.25">
      <c r="A400" s="24" t="s">
        <v>2957</v>
      </c>
      <c r="B400" s="24" t="s">
        <v>2139</v>
      </c>
    </row>
    <row r="401" spans="1:2" s="26" customFormat="1" x14ac:dyDescent="0.25">
      <c r="A401" s="26" t="s">
        <v>3277</v>
      </c>
      <c r="B401" s="26" t="s">
        <v>2138</v>
      </c>
    </row>
    <row r="402" spans="1:2" s="26" customFormat="1" x14ac:dyDescent="0.25">
      <c r="A402" s="26" t="s">
        <v>3278</v>
      </c>
      <c r="B402" s="26" t="s">
        <v>2138</v>
      </c>
    </row>
    <row r="403" spans="1:2" s="26" customFormat="1" x14ac:dyDescent="0.25">
      <c r="A403" s="26" t="s">
        <v>3181</v>
      </c>
      <c r="B403" s="26" t="s">
        <v>2144</v>
      </c>
    </row>
    <row r="404" spans="1:2" s="26" customFormat="1" x14ac:dyDescent="0.25">
      <c r="A404" s="26" t="s">
        <v>3182</v>
      </c>
      <c r="B404" s="26" t="s">
        <v>2144</v>
      </c>
    </row>
    <row r="405" spans="1:2" s="26" customFormat="1" x14ac:dyDescent="0.25">
      <c r="A405" s="26" t="s">
        <v>2607</v>
      </c>
      <c r="B405" s="26" t="s">
        <v>2138</v>
      </c>
    </row>
    <row r="406" spans="1:2" s="26" customFormat="1" x14ac:dyDescent="0.25">
      <c r="A406" s="24" t="s">
        <v>3279</v>
      </c>
      <c r="B406" s="24" t="s">
        <v>2138</v>
      </c>
    </row>
    <row r="407" spans="1:2" s="26" customFormat="1" x14ac:dyDescent="0.25">
      <c r="A407" s="24" t="s">
        <v>2645</v>
      </c>
      <c r="B407" s="24" t="s">
        <v>2135</v>
      </c>
    </row>
    <row r="408" spans="1:2" s="26" customFormat="1" x14ac:dyDescent="0.25">
      <c r="A408" s="26" t="s">
        <v>2978</v>
      </c>
      <c r="B408" s="26" t="s">
        <v>2139</v>
      </c>
    </row>
    <row r="409" spans="1:2" s="26" customFormat="1" x14ac:dyDescent="0.25">
      <c r="A409" s="24" t="s">
        <v>3183</v>
      </c>
      <c r="B409" s="24" t="s">
        <v>2139</v>
      </c>
    </row>
    <row r="410" spans="1:2" s="26" customFormat="1" x14ac:dyDescent="0.25">
      <c r="A410" s="26" t="s">
        <v>3184</v>
      </c>
      <c r="B410" s="26" t="s">
        <v>2008</v>
      </c>
    </row>
    <row r="411" spans="1:2" s="26" customFormat="1" x14ac:dyDescent="0.25">
      <c r="A411" s="24" t="s">
        <v>3012</v>
      </c>
      <c r="B411" s="24" t="s">
        <v>2137</v>
      </c>
    </row>
    <row r="412" spans="1:2" s="26" customFormat="1" x14ac:dyDescent="0.25">
      <c r="A412" s="24" t="s">
        <v>3001</v>
      </c>
      <c r="B412" s="24" t="s">
        <v>2137</v>
      </c>
    </row>
    <row r="413" spans="1:2" s="26" customFormat="1" x14ac:dyDescent="0.25">
      <c r="A413" s="24" t="s">
        <v>2947</v>
      </c>
      <c r="B413" s="24" t="s">
        <v>2137</v>
      </c>
    </row>
    <row r="414" spans="1:2" s="26" customFormat="1" x14ac:dyDescent="0.25">
      <c r="A414" s="26" t="s">
        <v>2843</v>
      </c>
      <c r="B414" s="26" t="s">
        <v>2137</v>
      </c>
    </row>
    <row r="415" spans="1:2" s="26" customFormat="1" x14ac:dyDescent="0.25">
      <c r="A415" s="24" t="s">
        <v>3064</v>
      </c>
      <c r="B415" s="24" t="s">
        <v>2137</v>
      </c>
    </row>
    <row r="416" spans="1:2" s="26" customFormat="1" x14ac:dyDescent="0.25">
      <c r="A416" s="24" t="s">
        <v>2921</v>
      </c>
      <c r="B416" s="24" t="s">
        <v>2137</v>
      </c>
    </row>
    <row r="417" spans="1:2" s="26" customFormat="1" x14ac:dyDescent="0.25">
      <c r="A417" s="26" t="s">
        <v>2844</v>
      </c>
      <c r="B417" s="26" t="s">
        <v>2137</v>
      </c>
    </row>
    <row r="418" spans="1:2" s="26" customFormat="1" x14ac:dyDescent="0.25">
      <c r="A418" s="24" t="s">
        <v>3036</v>
      </c>
      <c r="B418" s="24" t="s">
        <v>2137</v>
      </c>
    </row>
    <row r="419" spans="1:2" s="26" customFormat="1" x14ac:dyDescent="0.25">
      <c r="A419" s="24" t="s">
        <v>2845</v>
      </c>
      <c r="B419" s="24" t="s">
        <v>2137</v>
      </c>
    </row>
    <row r="420" spans="1:2" s="26" customFormat="1" x14ac:dyDescent="0.25">
      <c r="A420" s="26" t="s">
        <v>3002</v>
      </c>
      <c r="B420" s="26" t="s">
        <v>2137</v>
      </c>
    </row>
    <row r="421" spans="1:2" s="26" customFormat="1" x14ac:dyDescent="0.25">
      <c r="A421" s="24" t="s">
        <v>3003</v>
      </c>
      <c r="B421" s="24" t="s">
        <v>2137</v>
      </c>
    </row>
    <row r="422" spans="1:2" s="26" customFormat="1" x14ac:dyDescent="0.25">
      <c r="A422" s="26" t="s">
        <v>3004</v>
      </c>
      <c r="B422" s="26" t="s">
        <v>2137</v>
      </c>
    </row>
    <row r="423" spans="1:2" s="26" customFormat="1" x14ac:dyDescent="0.25">
      <c r="A423" s="24" t="s">
        <v>2846</v>
      </c>
      <c r="B423" s="24" t="s">
        <v>2137</v>
      </c>
    </row>
    <row r="424" spans="1:2" s="26" customFormat="1" x14ac:dyDescent="0.25">
      <c r="A424" s="26" t="s">
        <v>3005</v>
      </c>
      <c r="B424" s="26" t="s">
        <v>2137</v>
      </c>
    </row>
    <row r="425" spans="1:2" s="26" customFormat="1" x14ac:dyDescent="0.25">
      <c r="A425" s="24" t="s">
        <v>3185</v>
      </c>
      <c r="B425" s="24" t="s">
        <v>2137</v>
      </c>
    </row>
    <row r="426" spans="1:2" s="26" customFormat="1" x14ac:dyDescent="0.25">
      <c r="A426" s="24" t="s">
        <v>3186</v>
      </c>
      <c r="B426" s="24" t="s">
        <v>2137</v>
      </c>
    </row>
    <row r="427" spans="1:2" s="26" customFormat="1" x14ac:dyDescent="0.25">
      <c r="A427" s="24" t="s">
        <v>2979</v>
      </c>
      <c r="B427" s="24" t="s">
        <v>2137</v>
      </c>
    </row>
    <row r="428" spans="1:2" s="26" customFormat="1" x14ac:dyDescent="0.25">
      <c r="A428" s="24" t="s">
        <v>2875</v>
      </c>
      <c r="B428" s="24" t="s">
        <v>2137</v>
      </c>
    </row>
    <row r="429" spans="1:2" s="26" customFormat="1" x14ac:dyDescent="0.25">
      <c r="A429" s="26" t="s">
        <v>3187</v>
      </c>
      <c r="B429" s="26" t="s">
        <v>2137</v>
      </c>
    </row>
    <row r="430" spans="1:2" s="26" customFormat="1" x14ac:dyDescent="0.25">
      <c r="A430" s="26" t="s">
        <v>2894</v>
      </c>
      <c r="B430" s="26" t="s">
        <v>2137</v>
      </c>
    </row>
    <row r="431" spans="1:2" s="26" customFormat="1" x14ac:dyDescent="0.25">
      <c r="A431" s="24" t="s">
        <v>3188</v>
      </c>
      <c r="B431" s="24" t="s">
        <v>2137</v>
      </c>
    </row>
    <row r="432" spans="1:2" s="26" customFormat="1" x14ac:dyDescent="0.25">
      <c r="A432" s="26" t="s">
        <v>2812</v>
      </c>
      <c r="B432" s="26" t="s">
        <v>2139</v>
      </c>
    </row>
    <row r="433" spans="1:2" s="26" customFormat="1" x14ac:dyDescent="0.25">
      <c r="A433" s="24" t="s">
        <v>2815</v>
      </c>
      <c r="B433" s="24" t="s">
        <v>2139</v>
      </c>
    </row>
    <row r="434" spans="1:2" s="26" customFormat="1" x14ac:dyDescent="0.25">
      <c r="A434" s="24" t="s">
        <v>3037</v>
      </c>
      <c r="B434" s="24" t="s">
        <v>2139</v>
      </c>
    </row>
    <row r="435" spans="1:2" s="26" customFormat="1" x14ac:dyDescent="0.25">
      <c r="A435" s="26" t="s">
        <v>3280</v>
      </c>
      <c r="B435" s="26" t="s">
        <v>2139</v>
      </c>
    </row>
    <row r="436" spans="1:2" s="26" customFormat="1" x14ac:dyDescent="0.25">
      <c r="A436" s="26" t="s">
        <v>3006</v>
      </c>
      <c r="B436" s="26" t="s">
        <v>2139</v>
      </c>
    </row>
    <row r="437" spans="1:2" s="26" customFormat="1" x14ac:dyDescent="0.25">
      <c r="A437" s="26" t="s">
        <v>3343</v>
      </c>
      <c r="B437" s="26" t="s">
        <v>2136</v>
      </c>
    </row>
    <row r="438" spans="1:2" s="26" customFormat="1" x14ac:dyDescent="0.25">
      <c r="A438" s="26" t="s">
        <v>3021</v>
      </c>
      <c r="B438" s="26" t="s">
        <v>2144</v>
      </c>
    </row>
    <row r="439" spans="1:2" s="26" customFormat="1" x14ac:dyDescent="0.25">
      <c r="A439" s="26" t="s">
        <v>3189</v>
      </c>
      <c r="B439" s="26" t="s">
        <v>2137</v>
      </c>
    </row>
    <row r="440" spans="1:2" s="26" customFormat="1" x14ac:dyDescent="0.25">
      <c r="A440" s="24" t="s">
        <v>3190</v>
      </c>
      <c r="B440" s="24" t="s">
        <v>2144</v>
      </c>
    </row>
    <row r="441" spans="1:2" s="26" customFormat="1" x14ac:dyDescent="0.25">
      <c r="A441" s="26" t="s">
        <v>3344</v>
      </c>
      <c r="B441" s="26" t="s">
        <v>2136</v>
      </c>
    </row>
    <row r="442" spans="1:2" s="26" customFormat="1" x14ac:dyDescent="0.25">
      <c r="A442" s="24" t="s">
        <v>3191</v>
      </c>
      <c r="B442" s="24" t="s">
        <v>2139</v>
      </c>
    </row>
    <row r="443" spans="1:2" s="26" customFormat="1" x14ac:dyDescent="0.25">
      <c r="A443" s="24" t="s">
        <v>3192</v>
      </c>
      <c r="B443" s="24" t="s">
        <v>2139</v>
      </c>
    </row>
    <row r="444" spans="1:2" s="26" customFormat="1" x14ac:dyDescent="0.25">
      <c r="A444" s="24" t="s">
        <v>2876</v>
      </c>
      <c r="B444" s="24" t="s">
        <v>2139</v>
      </c>
    </row>
    <row r="445" spans="1:2" s="26" customFormat="1" x14ac:dyDescent="0.25">
      <c r="A445" s="26" t="s">
        <v>3327</v>
      </c>
      <c r="B445" s="26" t="s">
        <v>2139</v>
      </c>
    </row>
    <row r="446" spans="1:2" s="26" customFormat="1" x14ac:dyDescent="0.25">
      <c r="A446" s="24" t="s">
        <v>3054</v>
      </c>
      <c r="B446" s="24" t="s">
        <v>2139</v>
      </c>
    </row>
    <row r="447" spans="1:2" s="26" customFormat="1" x14ac:dyDescent="0.25">
      <c r="A447" s="26" t="s">
        <v>3328</v>
      </c>
      <c r="B447" s="26" t="s">
        <v>2139</v>
      </c>
    </row>
    <row r="448" spans="1:2" s="26" customFormat="1" x14ac:dyDescent="0.25">
      <c r="A448" s="24" t="s">
        <v>3145</v>
      </c>
      <c r="B448" s="24" t="s">
        <v>2139</v>
      </c>
    </row>
    <row r="449" spans="1:2" s="26" customFormat="1" x14ac:dyDescent="0.25">
      <c r="A449" s="26" t="s">
        <v>2980</v>
      </c>
      <c r="B449" s="26" t="s">
        <v>2139</v>
      </c>
    </row>
    <row r="450" spans="1:2" s="26" customFormat="1" x14ac:dyDescent="0.25">
      <c r="A450" s="12" t="s">
        <v>2116</v>
      </c>
      <c r="B450" s="12" t="s">
        <v>2139</v>
      </c>
    </row>
    <row r="451" spans="1:2" s="26" customFormat="1" x14ac:dyDescent="0.25">
      <c r="A451" s="12" t="s">
        <v>1949</v>
      </c>
      <c r="B451" s="12" t="s">
        <v>2139</v>
      </c>
    </row>
    <row r="452" spans="1:2" s="26" customFormat="1" x14ac:dyDescent="0.25">
      <c r="A452" s="26" t="s">
        <v>2646</v>
      </c>
      <c r="B452" s="26" t="s">
        <v>2135</v>
      </c>
    </row>
    <row r="453" spans="1:2" s="26" customFormat="1" x14ac:dyDescent="0.25">
      <c r="A453" s="24" t="s">
        <v>3090</v>
      </c>
      <c r="B453" s="24" t="s">
        <v>2008</v>
      </c>
    </row>
    <row r="454" spans="1:2" s="26" customFormat="1" x14ac:dyDescent="0.25">
      <c r="A454" s="26" t="s">
        <v>2877</v>
      </c>
      <c r="B454" s="26" t="s">
        <v>2139</v>
      </c>
    </row>
    <row r="455" spans="1:2" s="26" customFormat="1" x14ac:dyDescent="0.25">
      <c r="A455" s="24" t="s">
        <v>2981</v>
      </c>
      <c r="B455" s="24" t="s">
        <v>2139</v>
      </c>
    </row>
    <row r="456" spans="1:2" s="26" customFormat="1" x14ac:dyDescent="0.25">
      <c r="A456" s="24" t="s">
        <v>2922</v>
      </c>
      <c r="B456" s="24" t="s">
        <v>2136</v>
      </c>
    </row>
    <row r="457" spans="1:2" s="26" customFormat="1" x14ac:dyDescent="0.25">
      <c r="A457" s="24" t="s">
        <v>3091</v>
      </c>
      <c r="B457" s="24" t="s">
        <v>2008</v>
      </c>
    </row>
    <row r="458" spans="1:2" s="26" customFormat="1" x14ac:dyDescent="0.25">
      <c r="A458" s="24" t="s">
        <v>3146</v>
      </c>
      <c r="B458" s="24" t="s">
        <v>2137</v>
      </c>
    </row>
    <row r="459" spans="1:2" s="26" customFormat="1" x14ac:dyDescent="0.25">
      <c r="A459" s="26" t="s">
        <v>3226</v>
      </c>
      <c r="B459" s="26" t="s">
        <v>2008</v>
      </c>
    </row>
    <row r="460" spans="1:2" s="26" customFormat="1" x14ac:dyDescent="0.25">
      <c r="A460" s="24" t="s">
        <v>3092</v>
      </c>
      <c r="B460" s="24" t="s">
        <v>2139</v>
      </c>
    </row>
    <row r="461" spans="1:2" s="26" customFormat="1" x14ac:dyDescent="0.25">
      <c r="A461" s="26" t="s">
        <v>3147</v>
      </c>
      <c r="B461" s="26" t="s">
        <v>2138</v>
      </c>
    </row>
    <row r="462" spans="1:2" s="26" customFormat="1" x14ac:dyDescent="0.25">
      <c r="A462" s="24" t="s">
        <v>3048</v>
      </c>
      <c r="B462" s="24" t="s">
        <v>2139</v>
      </c>
    </row>
    <row r="463" spans="1:2" s="26" customFormat="1" x14ac:dyDescent="0.25">
      <c r="A463" s="26" t="s">
        <v>3322</v>
      </c>
      <c r="B463" s="26" t="s">
        <v>2139</v>
      </c>
    </row>
    <row r="464" spans="1:2" s="26" customFormat="1" x14ac:dyDescent="0.25">
      <c r="A464" s="26" t="s">
        <v>3281</v>
      </c>
      <c r="B464" s="26" t="s">
        <v>2138</v>
      </c>
    </row>
    <row r="465" spans="1:2" s="26" customFormat="1" x14ac:dyDescent="0.25">
      <c r="A465" s="24" t="s">
        <v>3093</v>
      </c>
      <c r="B465" s="24" t="s">
        <v>2138</v>
      </c>
    </row>
    <row r="466" spans="1:2" s="26" customFormat="1" x14ac:dyDescent="0.25">
      <c r="A466" s="26" t="s">
        <v>3345</v>
      </c>
      <c r="B466" s="26" t="s">
        <v>2135</v>
      </c>
    </row>
    <row r="467" spans="1:2" s="26" customFormat="1" x14ac:dyDescent="0.25">
      <c r="A467" s="12" t="s">
        <v>2127</v>
      </c>
      <c r="B467" s="12" t="s">
        <v>2136</v>
      </c>
    </row>
    <row r="468" spans="1:2" s="26" customFormat="1" x14ac:dyDescent="0.25">
      <c r="A468" s="12" t="s">
        <v>1950</v>
      </c>
      <c r="B468" s="12" t="s">
        <v>2136</v>
      </c>
    </row>
    <row r="469" spans="1:2" s="26" customFormat="1" x14ac:dyDescent="0.25">
      <c r="A469" s="24" t="s">
        <v>2982</v>
      </c>
      <c r="B469" s="24" t="s">
        <v>2136</v>
      </c>
    </row>
    <row r="470" spans="1:2" s="26" customFormat="1" x14ac:dyDescent="0.25">
      <c r="A470" s="26" t="s">
        <v>3094</v>
      </c>
      <c r="B470" s="26" t="s">
        <v>2008</v>
      </c>
    </row>
    <row r="471" spans="1:2" s="26" customFormat="1" x14ac:dyDescent="0.25">
      <c r="A471" s="26" t="s">
        <v>3282</v>
      </c>
      <c r="B471" s="26" t="s">
        <v>2138</v>
      </c>
    </row>
    <row r="472" spans="1:2" s="26" customFormat="1" x14ac:dyDescent="0.25">
      <c r="A472" s="26" t="s">
        <v>3049</v>
      </c>
      <c r="B472" s="26" t="s">
        <v>2015</v>
      </c>
    </row>
    <row r="473" spans="1:2" s="26" customFormat="1" x14ac:dyDescent="0.25">
      <c r="A473" s="24" t="s">
        <v>2878</v>
      </c>
      <c r="B473" s="24" t="s">
        <v>2138</v>
      </c>
    </row>
    <row r="474" spans="1:2" s="26" customFormat="1" x14ac:dyDescent="0.25">
      <c r="A474" s="26" t="s">
        <v>3477</v>
      </c>
      <c r="B474" s="26" t="s">
        <v>2139</v>
      </c>
    </row>
    <row r="475" spans="1:2" s="26" customFormat="1" x14ac:dyDescent="0.25">
      <c r="A475" s="26" t="s">
        <v>2879</v>
      </c>
      <c r="B475" s="26" t="s">
        <v>2015</v>
      </c>
    </row>
    <row r="476" spans="1:2" s="26" customFormat="1" x14ac:dyDescent="0.25">
      <c r="A476" s="24" t="s">
        <v>2847</v>
      </c>
      <c r="B476" s="24" t="s">
        <v>2015</v>
      </c>
    </row>
    <row r="477" spans="1:2" s="26" customFormat="1" x14ac:dyDescent="0.25">
      <c r="A477" s="24" t="s">
        <v>3038</v>
      </c>
      <c r="B477" s="24" t="s">
        <v>2015</v>
      </c>
    </row>
    <row r="478" spans="1:2" s="26" customFormat="1" x14ac:dyDescent="0.25">
      <c r="A478" s="24" t="s">
        <v>3007</v>
      </c>
      <c r="B478" s="24" t="s">
        <v>2015</v>
      </c>
    </row>
    <row r="479" spans="1:2" s="26" customFormat="1" x14ac:dyDescent="0.25">
      <c r="A479" s="24" t="s">
        <v>2848</v>
      </c>
      <c r="B479" s="24" t="s">
        <v>2015</v>
      </c>
    </row>
    <row r="480" spans="1:2" s="26" customFormat="1" x14ac:dyDescent="0.25">
      <c r="A480" s="26" t="s">
        <v>3283</v>
      </c>
      <c r="B480" s="26" t="s">
        <v>2008</v>
      </c>
    </row>
    <row r="481" spans="1:2" s="26" customFormat="1" x14ac:dyDescent="0.25">
      <c r="A481" s="26" t="s">
        <v>3095</v>
      </c>
      <c r="B481" s="26" t="s">
        <v>2008</v>
      </c>
    </row>
    <row r="482" spans="1:2" s="26" customFormat="1" x14ac:dyDescent="0.25">
      <c r="A482" s="26" t="s">
        <v>3372</v>
      </c>
      <c r="B482" s="26" t="s">
        <v>2139</v>
      </c>
    </row>
    <row r="483" spans="1:2" s="26" customFormat="1" x14ac:dyDescent="0.25">
      <c r="A483" s="26" t="s">
        <v>3055</v>
      </c>
      <c r="B483" s="26" t="s">
        <v>2135</v>
      </c>
    </row>
    <row r="484" spans="1:2" s="26" customFormat="1" x14ac:dyDescent="0.25">
      <c r="A484" s="24" t="s">
        <v>3050</v>
      </c>
      <c r="B484" s="24" t="s">
        <v>2135</v>
      </c>
    </row>
    <row r="485" spans="1:2" s="26" customFormat="1" x14ac:dyDescent="0.25">
      <c r="A485" s="24" t="s">
        <v>2480</v>
      </c>
      <c r="B485" s="24" t="s">
        <v>2135</v>
      </c>
    </row>
    <row r="486" spans="1:2" s="26" customFormat="1" x14ac:dyDescent="0.25">
      <c r="A486" s="24" t="s">
        <v>2983</v>
      </c>
      <c r="B486" s="24" t="s">
        <v>2139</v>
      </c>
    </row>
    <row r="487" spans="1:2" s="26" customFormat="1" x14ac:dyDescent="0.25">
      <c r="A487" s="24" t="s">
        <v>3284</v>
      </c>
      <c r="B487" s="24" t="s">
        <v>2138</v>
      </c>
    </row>
    <row r="488" spans="1:2" s="26" customFormat="1" x14ac:dyDescent="0.25">
      <c r="A488" s="24" t="s">
        <v>3096</v>
      </c>
      <c r="B488" s="24" t="s">
        <v>2008</v>
      </c>
    </row>
    <row r="489" spans="1:2" s="26" customFormat="1" x14ac:dyDescent="0.25">
      <c r="A489" s="26" t="s">
        <v>3577</v>
      </c>
      <c r="B489" s="26" t="s">
        <v>2139</v>
      </c>
    </row>
    <row r="490" spans="1:2" s="26" customFormat="1" x14ac:dyDescent="0.25">
      <c r="A490" s="24" t="s">
        <v>3208</v>
      </c>
      <c r="B490" s="24" t="s">
        <v>2135</v>
      </c>
    </row>
    <row r="491" spans="1:2" s="26" customFormat="1" x14ac:dyDescent="0.25">
      <c r="A491" s="24" t="s">
        <v>3148</v>
      </c>
      <c r="B491" s="24" t="s">
        <v>2008</v>
      </c>
    </row>
    <row r="492" spans="1:2" s="26" customFormat="1" x14ac:dyDescent="0.25">
      <c r="A492" s="24" t="s">
        <v>3227</v>
      </c>
      <c r="B492" s="24" t="s">
        <v>2008</v>
      </c>
    </row>
    <row r="493" spans="1:2" s="26" customFormat="1" x14ac:dyDescent="0.25">
      <c r="A493" s="24" t="s">
        <v>3285</v>
      </c>
      <c r="B493" s="24" t="s">
        <v>2008</v>
      </c>
    </row>
    <row r="494" spans="1:2" s="26" customFormat="1" x14ac:dyDescent="0.25">
      <c r="A494" s="24" t="s">
        <v>2880</v>
      </c>
      <c r="B494" s="24" t="s">
        <v>2139</v>
      </c>
    </row>
    <row r="495" spans="1:2" s="26" customFormat="1" x14ac:dyDescent="0.25">
      <c r="A495" s="26" t="s">
        <v>2881</v>
      </c>
      <c r="B495" s="26" t="s">
        <v>2139</v>
      </c>
    </row>
    <row r="496" spans="1:2" s="26" customFormat="1" x14ac:dyDescent="0.25">
      <c r="A496" s="24" t="s">
        <v>2958</v>
      </c>
      <c r="B496" s="24" t="s">
        <v>2139</v>
      </c>
    </row>
    <row r="497" spans="1:2" s="26" customFormat="1" x14ac:dyDescent="0.25">
      <c r="A497" s="24" t="s">
        <v>3097</v>
      </c>
      <c r="B497" s="24" t="s">
        <v>2138</v>
      </c>
    </row>
    <row r="498" spans="1:2" s="26" customFormat="1" x14ac:dyDescent="0.25">
      <c r="A498" s="24" t="s">
        <v>2849</v>
      </c>
      <c r="B498" s="24" t="s">
        <v>2138</v>
      </c>
    </row>
    <row r="499" spans="1:2" s="26" customFormat="1" x14ac:dyDescent="0.25">
      <c r="A499" s="24" t="s">
        <v>3098</v>
      </c>
      <c r="B499" s="24" t="s">
        <v>2138</v>
      </c>
    </row>
    <row r="500" spans="1:2" s="26" customFormat="1" x14ac:dyDescent="0.25">
      <c r="A500" s="24" t="s">
        <v>2895</v>
      </c>
      <c r="B500" s="24" t="s">
        <v>2138</v>
      </c>
    </row>
    <row r="501" spans="1:2" s="26" customFormat="1" x14ac:dyDescent="0.25">
      <c r="A501" s="24" t="s">
        <v>3149</v>
      </c>
      <c r="B501" s="24" t="s">
        <v>2138</v>
      </c>
    </row>
    <row r="502" spans="1:2" s="26" customFormat="1" x14ac:dyDescent="0.25">
      <c r="A502" s="24" t="s">
        <v>3286</v>
      </c>
      <c r="B502" s="24" t="s">
        <v>2138</v>
      </c>
    </row>
    <row r="503" spans="1:2" s="26" customFormat="1" x14ac:dyDescent="0.25">
      <c r="A503" s="24" t="s">
        <v>2897</v>
      </c>
      <c r="B503" s="24" t="s">
        <v>2015</v>
      </c>
    </row>
    <row r="504" spans="1:2" s="26" customFormat="1" x14ac:dyDescent="0.25">
      <c r="A504" s="26" t="s">
        <v>2817</v>
      </c>
      <c r="B504" s="26" t="s">
        <v>2015</v>
      </c>
    </row>
    <row r="505" spans="1:2" s="26" customFormat="1" x14ac:dyDescent="0.25">
      <c r="A505" s="26" t="s">
        <v>3329</v>
      </c>
      <c r="B505" s="26" t="s">
        <v>2015</v>
      </c>
    </row>
    <row r="506" spans="1:2" s="26" customFormat="1" x14ac:dyDescent="0.25">
      <c r="A506" s="24" t="s">
        <v>2388</v>
      </c>
      <c r="B506" s="24" t="s">
        <v>2015</v>
      </c>
    </row>
    <row r="507" spans="1:2" s="26" customFormat="1" x14ac:dyDescent="0.25">
      <c r="A507" s="24" t="s">
        <v>2808</v>
      </c>
      <c r="B507" s="24" t="s">
        <v>2015</v>
      </c>
    </row>
    <row r="508" spans="1:2" s="26" customFormat="1" x14ac:dyDescent="0.25">
      <c r="A508" s="24" t="s">
        <v>2476</v>
      </c>
      <c r="B508" s="24" t="s">
        <v>2135</v>
      </c>
    </row>
    <row r="509" spans="1:2" s="26" customFormat="1" x14ac:dyDescent="0.25">
      <c r="A509" s="26" t="s">
        <v>3287</v>
      </c>
      <c r="B509" s="26" t="s">
        <v>2138</v>
      </c>
    </row>
    <row r="510" spans="1:2" x14ac:dyDescent="0.25">
      <c r="A510" s="24" t="s">
        <v>3193</v>
      </c>
      <c r="B510" s="24" t="s">
        <v>2015</v>
      </c>
    </row>
    <row r="511" spans="1:2" x14ac:dyDescent="0.25">
      <c r="A511" s="24" t="s">
        <v>3060</v>
      </c>
      <c r="B511" s="24" t="s">
        <v>2136</v>
      </c>
    </row>
    <row r="512" spans="1:2" x14ac:dyDescent="0.25">
      <c r="A512" s="26" t="s">
        <v>3150</v>
      </c>
      <c r="B512" s="26" t="s">
        <v>2008</v>
      </c>
    </row>
    <row r="513" spans="1:2" x14ac:dyDescent="0.25">
      <c r="A513" t="s">
        <v>3323</v>
      </c>
      <c r="B513" t="s">
        <v>2138</v>
      </c>
    </row>
    <row r="514" spans="1:2" x14ac:dyDescent="0.25">
      <c r="A514" s="24" t="s">
        <v>3194</v>
      </c>
      <c r="B514" s="24" t="s">
        <v>2008</v>
      </c>
    </row>
    <row r="515" spans="1:2" x14ac:dyDescent="0.25">
      <c r="A515" s="26" t="s">
        <v>3099</v>
      </c>
      <c r="B515" s="26" t="s">
        <v>2138</v>
      </c>
    </row>
    <row r="516" spans="1:2" x14ac:dyDescent="0.25">
      <c r="A516" s="24" t="s">
        <v>3151</v>
      </c>
      <c r="B516" s="24" t="s">
        <v>2138</v>
      </c>
    </row>
    <row r="517" spans="1:2" x14ac:dyDescent="0.25">
      <c r="A517" s="24" t="s">
        <v>3195</v>
      </c>
      <c r="B517" s="24" t="s">
        <v>2008</v>
      </c>
    </row>
    <row r="518" spans="1:2" x14ac:dyDescent="0.25">
      <c r="A518" s="26" t="s">
        <v>3456</v>
      </c>
      <c r="B518" s="26" t="s">
        <v>2141</v>
      </c>
    </row>
    <row r="519" spans="1:2" x14ac:dyDescent="0.25">
      <c r="A519" s="26" t="s">
        <v>3507</v>
      </c>
      <c r="B519" s="26" t="s">
        <v>2141</v>
      </c>
    </row>
    <row r="520" spans="1:2" x14ac:dyDescent="0.25">
      <c r="A520" s="26" t="s">
        <v>3152</v>
      </c>
      <c r="B520" s="26" t="s">
        <v>2008</v>
      </c>
    </row>
    <row r="521" spans="1:2" x14ac:dyDescent="0.25">
      <c r="A521" s="24" t="s">
        <v>3209</v>
      </c>
      <c r="B521" s="24" t="s">
        <v>2008</v>
      </c>
    </row>
    <row r="522" spans="1:2" x14ac:dyDescent="0.25">
      <c r="A522" s="24" t="s">
        <v>2608</v>
      </c>
      <c r="B522" s="24" t="s">
        <v>2140</v>
      </c>
    </row>
    <row r="523" spans="1:2" x14ac:dyDescent="0.25">
      <c r="A523" s="24" t="s">
        <v>2349</v>
      </c>
      <c r="B523" s="25" t="s">
        <v>2140</v>
      </c>
    </row>
    <row r="524" spans="1:2" x14ac:dyDescent="0.25">
      <c r="A524" s="24" t="s">
        <v>2349</v>
      </c>
      <c r="B524" s="25" t="s">
        <v>2140</v>
      </c>
    </row>
    <row r="525" spans="1:2" x14ac:dyDescent="0.25">
      <c r="A525" s="24" t="s">
        <v>2349</v>
      </c>
      <c r="B525" s="25" t="s">
        <v>2140</v>
      </c>
    </row>
    <row r="526" spans="1:2" x14ac:dyDescent="0.25">
      <c r="A526" s="24" t="s">
        <v>2348</v>
      </c>
      <c r="B526" s="25" t="s">
        <v>2140</v>
      </c>
    </row>
    <row r="527" spans="1:2" x14ac:dyDescent="0.25">
      <c r="A527" s="24" t="s">
        <v>2383</v>
      </c>
      <c r="B527" s="24" t="s">
        <v>2140</v>
      </c>
    </row>
    <row r="528" spans="1:2" x14ac:dyDescent="0.25">
      <c r="A528" s="26" t="s">
        <v>3288</v>
      </c>
      <c r="B528" s="26" t="s">
        <v>2138</v>
      </c>
    </row>
    <row r="529" spans="1:2" x14ac:dyDescent="0.25">
      <c r="A529" s="26" t="s">
        <v>2420</v>
      </c>
      <c r="B529" s="26" t="s">
        <v>2140</v>
      </c>
    </row>
    <row r="530" spans="1:2" x14ac:dyDescent="0.25">
      <c r="A530" s="26" t="s">
        <v>3289</v>
      </c>
      <c r="B530" s="26" t="s">
        <v>2138</v>
      </c>
    </row>
    <row r="531" spans="1:2" x14ac:dyDescent="0.25">
      <c r="A531" s="26" t="s">
        <v>3290</v>
      </c>
      <c r="B531" s="26" t="s">
        <v>2138</v>
      </c>
    </row>
    <row r="532" spans="1:2" x14ac:dyDescent="0.25">
      <c r="A532" s="24" t="s">
        <v>2489</v>
      </c>
      <c r="B532" s="24" t="s">
        <v>2140</v>
      </c>
    </row>
    <row r="533" spans="1:2" x14ac:dyDescent="0.25">
      <c r="A533" s="24" t="s">
        <v>2419</v>
      </c>
      <c r="B533" s="24" t="s">
        <v>2140</v>
      </c>
    </row>
    <row r="534" spans="1:2" x14ac:dyDescent="0.25">
      <c r="A534" s="24" t="s">
        <v>2347</v>
      </c>
      <c r="B534" s="25" t="s">
        <v>2140</v>
      </c>
    </row>
    <row r="535" spans="1:2" x14ac:dyDescent="0.25">
      <c r="A535" s="24" t="s">
        <v>2346</v>
      </c>
      <c r="B535" s="25" t="s">
        <v>2140</v>
      </c>
    </row>
    <row r="536" spans="1:2" x14ac:dyDescent="0.25">
      <c r="A536" s="24" t="s">
        <v>3291</v>
      </c>
      <c r="B536" s="24" t="s">
        <v>2138</v>
      </c>
    </row>
    <row r="537" spans="1:2" x14ac:dyDescent="0.25">
      <c r="A537" s="26" t="s">
        <v>3013</v>
      </c>
      <c r="B537" s="26" t="s">
        <v>2135</v>
      </c>
    </row>
    <row r="538" spans="1:2" x14ac:dyDescent="0.25">
      <c r="A538" s="24" t="s">
        <v>2882</v>
      </c>
      <c r="B538" s="24" t="s">
        <v>2135</v>
      </c>
    </row>
    <row r="539" spans="1:2" x14ac:dyDescent="0.25">
      <c r="A539" s="24" t="s">
        <v>2534</v>
      </c>
      <c r="B539" s="24" t="s">
        <v>2136</v>
      </c>
    </row>
    <row r="540" spans="1:2" x14ac:dyDescent="0.25">
      <c r="A540" s="24" t="s">
        <v>2459</v>
      </c>
      <c r="B540" s="24" t="s">
        <v>2135</v>
      </c>
    </row>
    <row r="541" spans="1:2" x14ac:dyDescent="0.25">
      <c r="A541" s="24" t="s">
        <v>2453</v>
      </c>
      <c r="B541" s="24" t="s">
        <v>2135</v>
      </c>
    </row>
    <row r="542" spans="1:2" x14ac:dyDescent="0.25">
      <c r="A542" s="26" t="s">
        <v>3749</v>
      </c>
      <c r="B542" s="26" t="s">
        <v>2015</v>
      </c>
    </row>
    <row r="543" spans="1:2" x14ac:dyDescent="0.25">
      <c r="A543" s="26" t="s">
        <v>3330</v>
      </c>
      <c r="B543" s="26" t="s">
        <v>2135</v>
      </c>
    </row>
    <row r="544" spans="1:2" x14ac:dyDescent="0.25">
      <c r="A544" s="24" t="s">
        <v>2950</v>
      </c>
      <c r="B544" s="24" t="s">
        <v>2137</v>
      </c>
    </row>
    <row r="545" spans="1:2" x14ac:dyDescent="0.25">
      <c r="A545" s="24" t="s">
        <v>3008</v>
      </c>
      <c r="B545" s="24" t="s">
        <v>2137</v>
      </c>
    </row>
    <row r="546" spans="1:2" x14ac:dyDescent="0.25">
      <c r="A546" s="26" t="s">
        <v>2850</v>
      </c>
      <c r="B546" s="26" t="s">
        <v>2015</v>
      </c>
    </row>
    <row r="547" spans="1:2" x14ac:dyDescent="0.25">
      <c r="A547" s="12" t="s">
        <v>1951</v>
      </c>
      <c r="B547" s="12" t="s">
        <v>2136</v>
      </c>
    </row>
    <row r="548" spans="1:2" x14ac:dyDescent="0.25">
      <c r="A548" s="12" t="s">
        <v>2113</v>
      </c>
      <c r="B548" s="12" t="s">
        <v>2136</v>
      </c>
    </row>
    <row r="549" spans="1:2" x14ac:dyDescent="0.25">
      <c r="A549" s="26" t="s">
        <v>2883</v>
      </c>
      <c r="B549" s="26" t="s">
        <v>2135</v>
      </c>
    </row>
    <row r="550" spans="1:2" x14ac:dyDescent="0.25">
      <c r="A550" s="24" t="s">
        <v>2884</v>
      </c>
      <c r="B550" s="24" t="s">
        <v>2135</v>
      </c>
    </row>
    <row r="551" spans="1:2" x14ac:dyDescent="0.25">
      <c r="A551" s="26" t="s">
        <v>3346</v>
      </c>
      <c r="B551" s="26" t="s">
        <v>2140</v>
      </c>
    </row>
    <row r="552" spans="1:2" x14ac:dyDescent="0.25">
      <c r="A552" s="24" t="s">
        <v>2851</v>
      </c>
      <c r="B552" s="24" t="s">
        <v>2015</v>
      </c>
    </row>
    <row r="553" spans="1:2" x14ac:dyDescent="0.25">
      <c r="A553" s="24" t="s">
        <v>2984</v>
      </c>
      <c r="B553" s="24" t="s">
        <v>2008</v>
      </c>
    </row>
    <row r="554" spans="1:2" x14ac:dyDescent="0.25">
      <c r="A554" s="24" t="s">
        <v>3153</v>
      </c>
      <c r="B554" s="24" t="s">
        <v>2137</v>
      </c>
    </row>
    <row r="555" spans="1:2" x14ac:dyDescent="0.25">
      <c r="A555" s="24" t="s">
        <v>3210</v>
      </c>
      <c r="B555" s="24" t="s">
        <v>2137</v>
      </c>
    </row>
    <row r="556" spans="1:2" x14ac:dyDescent="0.25">
      <c r="A556" s="26" t="s">
        <v>2345</v>
      </c>
      <c r="B556" s="27" t="s">
        <v>2008</v>
      </c>
    </row>
    <row r="557" spans="1:2" x14ac:dyDescent="0.25">
      <c r="A557" s="26" t="s">
        <v>2507</v>
      </c>
      <c r="B557" s="26" t="s">
        <v>2137</v>
      </c>
    </row>
    <row r="558" spans="1:2" x14ac:dyDescent="0.25">
      <c r="A558" s="12" t="s">
        <v>2062</v>
      </c>
      <c r="B558" s="12" t="s">
        <v>2137</v>
      </c>
    </row>
    <row r="559" spans="1:2" x14ac:dyDescent="0.25">
      <c r="A559" s="26" t="s">
        <v>2822</v>
      </c>
      <c r="B559" s="26" t="s">
        <v>2139</v>
      </c>
    </row>
    <row r="560" spans="1:2" x14ac:dyDescent="0.25">
      <c r="A560" s="24" t="s">
        <v>2885</v>
      </c>
      <c r="B560" s="24" t="s">
        <v>2140</v>
      </c>
    </row>
    <row r="561" spans="1:2" x14ac:dyDescent="0.25">
      <c r="A561" s="24" t="s">
        <v>3154</v>
      </c>
      <c r="B561" s="24" t="s">
        <v>2008</v>
      </c>
    </row>
    <row r="562" spans="1:2" x14ac:dyDescent="0.25">
      <c r="A562" s="26" t="s">
        <v>3292</v>
      </c>
      <c r="B562" s="26" t="s">
        <v>2008</v>
      </c>
    </row>
    <row r="563" spans="1:2" x14ac:dyDescent="0.25">
      <c r="A563" s="24" t="s">
        <v>3039</v>
      </c>
      <c r="B563" s="24" t="s">
        <v>2136</v>
      </c>
    </row>
    <row r="564" spans="1:2" x14ac:dyDescent="0.25">
      <c r="A564" s="24" t="s">
        <v>3040</v>
      </c>
      <c r="B564" s="24" t="s">
        <v>2136</v>
      </c>
    </row>
    <row r="565" spans="1:2" x14ac:dyDescent="0.25">
      <c r="A565" s="24" t="s">
        <v>2985</v>
      </c>
      <c r="B565" s="24" t="s">
        <v>2136</v>
      </c>
    </row>
    <row r="566" spans="1:2" x14ac:dyDescent="0.25">
      <c r="A566" s="12" t="s">
        <v>1952</v>
      </c>
      <c r="B566" s="12" t="s">
        <v>2136</v>
      </c>
    </row>
    <row r="567" spans="1:2" x14ac:dyDescent="0.25">
      <c r="A567" s="24" t="s">
        <v>2852</v>
      </c>
      <c r="B567" s="24" t="s">
        <v>2136</v>
      </c>
    </row>
    <row r="568" spans="1:2" x14ac:dyDescent="0.25">
      <c r="A568" s="24" t="s">
        <v>2853</v>
      </c>
      <c r="B568" s="24" t="s">
        <v>2136</v>
      </c>
    </row>
    <row r="569" spans="1:2" x14ac:dyDescent="0.25">
      <c r="A569" s="24" t="s">
        <v>2518</v>
      </c>
      <c r="B569" s="24" t="s">
        <v>2136</v>
      </c>
    </row>
    <row r="570" spans="1:2" x14ac:dyDescent="0.25">
      <c r="A570" s="26" t="s">
        <v>3331</v>
      </c>
      <c r="B570" s="26" t="s">
        <v>2136</v>
      </c>
    </row>
    <row r="571" spans="1:2" x14ac:dyDescent="0.25">
      <c r="A571" s="24" t="s">
        <v>3056</v>
      </c>
      <c r="B571" s="24" t="s">
        <v>2136</v>
      </c>
    </row>
    <row r="572" spans="1:2" x14ac:dyDescent="0.25">
      <c r="A572" s="24" t="s">
        <v>2559</v>
      </c>
      <c r="B572" s="24" t="s">
        <v>2008</v>
      </c>
    </row>
    <row r="573" spans="1:2" x14ac:dyDescent="0.25">
      <c r="A573" s="24" t="s">
        <v>3100</v>
      </c>
      <c r="B573" s="24" t="s">
        <v>2008</v>
      </c>
    </row>
    <row r="574" spans="1:2" x14ac:dyDescent="0.25">
      <c r="A574" s="24" t="s">
        <v>3155</v>
      </c>
      <c r="B574" s="24" t="s">
        <v>2135</v>
      </c>
    </row>
    <row r="575" spans="1:2" x14ac:dyDescent="0.25">
      <c r="A575" s="24" t="s">
        <v>3156</v>
      </c>
      <c r="B575" s="24" t="s">
        <v>2138</v>
      </c>
    </row>
    <row r="576" spans="1:2" x14ac:dyDescent="0.25">
      <c r="A576" s="24" t="s">
        <v>2477</v>
      </c>
      <c r="B576" s="24" t="s">
        <v>2137</v>
      </c>
    </row>
    <row r="577" spans="1:2" x14ac:dyDescent="0.25">
      <c r="A577" s="12" t="s">
        <v>2086</v>
      </c>
      <c r="B577" s="12" t="s">
        <v>2136</v>
      </c>
    </row>
    <row r="578" spans="1:2" x14ac:dyDescent="0.25">
      <c r="A578" s="26" t="s">
        <v>3347</v>
      </c>
      <c r="B578" s="26" t="s">
        <v>2140</v>
      </c>
    </row>
    <row r="579" spans="1:2" x14ac:dyDescent="0.25">
      <c r="A579" s="26" t="s">
        <v>2807</v>
      </c>
      <c r="B579" s="26" t="s">
        <v>2140</v>
      </c>
    </row>
    <row r="580" spans="1:2" x14ac:dyDescent="0.25">
      <c r="A580" s="26" t="s">
        <v>3332</v>
      </c>
      <c r="B580" s="26" t="s">
        <v>2137</v>
      </c>
    </row>
    <row r="581" spans="1:2" x14ac:dyDescent="0.25">
      <c r="A581" s="24" t="s">
        <v>3057</v>
      </c>
      <c r="B581" s="24" t="s">
        <v>2137</v>
      </c>
    </row>
    <row r="582" spans="1:2" x14ac:dyDescent="0.25">
      <c r="A582" s="24" t="s">
        <v>3061</v>
      </c>
      <c r="B582" s="24" t="s">
        <v>2137</v>
      </c>
    </row>
    <row r="583" spans="1:2" x14ac:dyDescent="0.25">
      <c r="A583" s="24" t="s">
        <v>3068</v>
      </c>
      <c r="B583" s="24" t="s">
        <v>2144</v>
      </c>
    </row>
    <row r="584" spans="1:2" x14ac:dyDescent="0.25">
      <c r="A584" s="24" t="s">
        <v>2344</v>
      </c>
      <c r="B584" s="25" t="s">
        <v>2139</v>
      </c>
    </row>
    <row r="585" spans="1:2" x14ac:dyDescent="0.25">
      <c r="A585" s="12" t="s">
        <v>2092</v>
      </c>
      <c r="B585" s="12" t="s">
        <v>2139</v>
      </c>
    </row>
    <row r="586" spans="1:2" x14ac:dyDescent="0.25">
      <c r="A586" s="26" t="s">
        <v>3353</v>
      </c>
      <c r="B586" s="26" t="s">
        <v>2139</v>
      </c>
    </row>
    <row r="587" spans="1:2" x14ac:dyDescent="0.25">
      <c r="A587" s="26" t="s">
        <v>3211</v>
      </c>
      <c r="B587" s="26" t="s">
        <v>2137</v>
      </c>
    </row>
    <row r="588" spans="1:2" x14ac:dyDescent="0.25">
      <c r="A588" s="24" t="s">
        <v>3218</v>
      </c>
      <c r="B588" s="24" t="s">
        <v>2139</v>
      </c>
    </row>
    <row r="589" spans="1:2" x14ac:dyDescent="0.25">
      <c r="A589" s="24" t="s">
        <v>3101</v>
      </c>
      <c r="B589" s="24" t="s">
        <v>2139</v>
      </c>
    </row>
    <row r="590" spans="1:2" x14ac:dyDescent="0.25">
      <c r="A590" s="24" t="s">
        <v>3157</v>
      </c>
      <c r="B590" s="24" t="s">
        <v>2139</v>
      </c>
    </row>
    <row r="591" spans="1:2" x14ac:dyDescent="0.25">
      <c r="A591" s="24" t="s">
        <v>3158</v>
      </c>
      <c r="B591" s="24" t="s">
        <v>2139</v>
      </c>
    </row>
    <row r="592" spans="1:2" x14ac:dyDescent="0.25">
      <c r="A592" s="26" t="s">
        <v>3293</v>
      </c>
      <c r="B592" s="26" t="s">
        <v>2139</v>
      </c>
    </row>
    <row r="593" spans="1:2" x14ac:dyDescent="0.25">
      <c r="A593" s="24" t="s">
        <v>3102</v>
      </c>
      <c r="B593" s="24" t="s">
        <v>2008</v>
      </c>
    </row>
    <row r="594" spans="1:2" x14ac:dyDescent="0.25">
      <c r="A594" s="26" t="s">
        <v>3491</v>
      </c>
      <c r="B594" s="26" t="s">
        <v>2139</v>
      </c>
    </row>
    <row r="595" spans="1:2" x14ac:dyDescent="0.25">
      <c r="A595" s="24" t="s">
        <v>3219</v>
      </c>
      <c r="B595" s="24" t="s">
        <v>2008</v>
      </c>
    </row>
    <row r="596" spans="1:2" x14ac:dyDescent="0.25">
      <c r="A596" s="26" t="s">
        <v>3484</v>
      </c>
      <c r="B596" s="26" t="s">
        <v>2139</v>
      </c>
    </row>
    <row r="597" spans="1:2" x14ac:dyDescent="0.25">
      <c r="A597" s="24" t="s">
        <v>3159</v>
      </c>
      <c r="B597" s="24" t="s">
        <v>2137</v>
      </c>
    </row>
    <row r="598" spans="1:2" x14ac:dyDescent="0.25">
      <c r="A598" s="24" t="s">
        <v>2647</v>
      </c>
      <c r="B598" s="24" t="s">
        <v>2137</v>
      </c>
    </row>
    <row r="599" spans="1:2" x14ac:dyDescent="0.25">
      <c r="A599" s="24" t="s">
        <v>3041</v>
      </c>
      <c r="B599" s="24" t="s">
        <v>2140</v>
      </c>
    </row>
    <row r="600" spans="1:2" x14ac:dyDescent="0.25">
      <c r="A600" s="24" t="s">
        <v>2816</v>
      </c>
      <c r="B600" s="24" t="s">
        <v>2140</v>
      </c>
    </row>
    <row r="601" spans="1:2" x14ac:dyDescent="0.25">
      <c r="A601" s="24" t="s">
        <v>3294</v>
      </c>
      <c r="B601" s="24" t="s">
        <v>2138</v>
      </c>
    </row>
    <row r="602" spans="1:2" x14ac:dyDescent="0.25">
      <c r="A602" s="24" t="s">
        <v>3295</v>
      </c>
      <c r="B602" s="24" t="s">
        <v>2138</v>
      </c>
    </row>
    <row r="603" spans="1:2" x14ac:dyDescent="0.25">
      <c r="A603" s="26" t="s">
        <v>3296</v>
      </c>
      <c r="B603" s="26" t="s">
        <v>2138</v>
      </c>
    </row>
    <row r="604" spans="1:2" x14ac:dyDescent="0.25">
      <c r="A604" s="24" t="s">
        <v>3297</v>
      </c>
      <c r="B604" s="24" t="s">
        <v>2138</v>
      </c>
    </row>
    <row r="605" spans="1:2" x14ac:dyDescent="0.25">
      <c r="A605" s="24" t="s">
        <v>3065</v>
      </c>
      <c r="B605" s="24" t="s">
        <v>2138</v>
      </c>
    </row>
    <row r="606" spans="1:2" x14ac:dyDescent="0.25">
      <c r="A606" s="26" t="s">
        <v>2811</v>
      </c>
      <c r="B606" s="26" t="s">
        <v>2140</v>
      </c>
    </row>
    <row r="607" spans="1:2" x14ac:dyDescent="0.25">
      <c r="A607" s="26" t="s">
        <v>3298</v>
      </c>
      <c r="B607" s="26" t="s">
        <v>2138</v>
      </c>
    </row>
    <row r="608" spans="1:2" x14ac:dyDescent="0.25">
      <c r="A608" s="24" t="s">
        <v>3103</v>
      </c>
      <c r="B608" s="24" t="s">
        <v>2138</v>
      </c>
    </row>
    <row r="609" spans="1:2" x14ac:dyDescent="0.25">
      <c r="A609" s="24" t="s">
        <v>3299</v>
      </c>
      <c r="B609" s="24" t="s">
        <v>2138</v>
      </c>
    </row>
    <row r="610" spans="1:2" x14ac:dyDescent="0.25">
      <c r="A610" s="24" t="s">
        <v>3104</v>
      </c>
      <c r="B610" s="24" t="s">
        <v>2138</v>
      </c>
    </row>
    <row r="611" spans="1:2" x14ac:dyDescent="0.25">
      <c r="A611" s="26" t="s">
        <v>2823</v>
      </c>
      <c r="B611" s="26" t="s">
        <v>2138</v>
      </c>
    </row>
    <row r="612" spans="1:2" x14ac:dyDescent="0.25">
      <c r="A612" s="24" t="s">
        <v>2854</v>
      </c>
      <c r="B612" s="24" t="s">
        <v>2138</v>
      </c>
    </row>
    <row r="613" spans="1:2" x14ac:dyDescent="0.25">
      <c r="A613" s="24" t="s">
        <v>3300</v>
      </c>
      <c r="B613" s="24" t="s">
        <v>2138</v>
      </c>
    </row>
    <row r="614" spans="1:2" x14ac:dyDescent="0.25">
      <c r="A614" s="24" t="s">
        <v>3301</v>
      </c>
      <c r="B614" s="24" t="s">
        <v>2138</v>
      </c>
    </row>
    <row r="615" spans="1:2" x14ac:dyDescent="0.25">
      <c r="A615" s="24" t="s">
        <v>3042</v>
      </c>
      <c r="B615" s="24" t="s">
        <v>2138</v>
      </c>
    </row>
    <row r="616" spans="1:2" x14ac:dyDescent="0.25">
      <c r="A616" s="24" t="s">
        <v>3302</v>
      </c>
      <c r="B616" s="24" t="s">
        <v>2138</v>
      </c>
    </row>
    <row r="617" spans="1:2" x14ac:dyDescent="0.25">
      <c r="A617" s="26" t="s">
        <v>3303</v>
      </c>
      <c r="B617" s="26" t="s">
        <v>2138</v>
      </c>
    </row>
    <row r="618" spans="1:2" x14ac:dyDescent="0.25">
      <c r="A618" s="24" t="s">
        <v>3212</v>
      </c>
      <c r="B618" s="24" t="s">
        <v>2138</v>
      </c>
    </row>
    <row r="619" spans="1:2" x14ac:dyDescent="0.25">
      <c r="A619" s="24" t="s">
        <v>3304</v>
      </c>
      <c r="B619" s="24" t="s">
        <v>2138</v>
      </c>
    </row>
    <row r="620" spans="1:2" x14ac:dyDescent="0.25">
      <c r="A620" s="24" t="s">
        <v>3105</v>
      </c>
      <c r="B620" s="24" t="s">
        <v>2138</v>
      </c>
    </row>
    <row r="621" spans="1:2" x14ac:dyDescent="0.25">
      <c r="A621" s="24" t="s">
        <v>2855</v>
      </c>
      <c r="B621" s="24" t="s">
        <v>2138</v>
      </c>
    </row>
    <row r="622" spans="1:2" x14ac:dyDescent="0.25">
      <c r="A622" s="26" t="s">
        <v>3305</v>
      </c>
      <c r="B622" s="26" t="s">
        <v>2138</v>
      </c>
    </row>
    <row r="623" spans="1:2" x14ac:dyDescent="0.25">
      <c r="A623" s="24" t="s">
        <v>3160</v>
      </c>
      <c r="B623" s="24" t="s">
        <v>2138</v>
      </c>
    </row>
    <row r="624" spans="1:2" x14ac:dyDescent="0.25">
      <c r="A624" s="24" t="s">
        <v>3213</v>
      </c>
      <c r="B624" s="24" t="s">
        <v>2138</v>
      </c>
    </row>
    <row r="625" spans="1:2" x14ac:dyDescent="0.25">
      <c r="A625" s="24" t="s">
        <v>3161</v>
      </c>
      <c r="B625" s="24" t="s">
        <v>2138</v>
      </c>
    </row>
    <row r="626" spans="1:2" x14ac:dyDescent="0.25">
      <c r="A626" s="26" t="s">
        <v>3306</v>
      </c>
      <c r="B626" s="26" t="s">
        <v>2138</v>
      </c>
    </row>
    <row r="627" spans="1:2" x14ac:dyDescent="0.25">
      <c r="A627" s="26" t="s">
        <v>3307</v>
      </c>
      <c r="B627" s="26" t="s">
        <v>2138</v>
      </c>
    </row>
    <row r="628" spans="1:2" x14ac:dyDescent="0.25">
      <c r="A628" s="26" t="s">
        <v>3308</v>
      </c>
      <c r="B628" s="26" t="s">
        <v>2138</v>
      </c>
    </row>
    <row r="629" spans="1:2" x14ac:dyDescent="0.25">
      <c r="A629" s="26" t="s">
        <v>3309</v>
      </c>
      <c r="B629" s="26" t="s">
        <v>2138</v>
      </c>
    </row>
    <row r="630" spans="1:2" x14ac:dyDescent="0.25">
      <c r="A630" s="24" t="s">
        <v>3310</v>
      </c>
      <c r="B630" s="24" t="s">
        <v>2138</v>
      </c>
    </row>
    <row r="631" spans="1:2" x14ac:dyDescent="0.25">
      <c r="A631" s="24" t="s">
        <v>3311</v>
      </c>
      <c r="B631" s="24" t="s">
        <v>2138</v>
      </c>
    </row>
    <row r="632" spans="1:2" x14ac:dyDescent="0.25">
      <c r="A632" s="26" t="s">
        <v>3312</v>
      </c>
      <c r="B632" s="26" t="s">
        <v>2138</v>
      </c>
    </row>
    <row r="633" spans="1:2" x14ac:dyDescent="0.25">
      <c r="A633" s="26" t="s">
        <v>3313</v>
      </c>
      <c r="B633" s="26" t="s">
        <v>2138</v>
      </c>
    </row>
    <row r="634" spans="1:2" x14ac:dyDescent="0.25">
      <c r="A634" s="24" t="s">
        <v>3051</v>
      </c>
      <c r="B634" s="24" t="s">
        <v>2138</v>
      </c>
    </row>
    <row r="635" spans="1:2" x14ac:dyDescent="0.25">
      <c r="A635" s="24" t="s">
        <v>2856</v>
      </c>
      <c r="B635" s="24" t="s">
        <v>2138</v>
      </c>
    </row>
    <row r="636" spans="1:2" x14ac:dyDescent="0.25">
      <c r="A636" s="24" t="s">
        <v>3162</v>
      </c>
      <c r="B636" s="24" t="s">
        <v>2138</v>
      </c>
    </row>
    <row r="637" spans="1:2" x14ac:dyDescent="0.25">
      <c r="A637" s="26" t="s">
        <v>3333</v>
      </c>
      <c r="B637" s="26" t="s">
        <v>2138</v>
      </c>
    </row>
    <row r="638" spans="1:2" x14ac:dyDescent="0.25">
      <c r="A638" s="26" t="s">
        <v>3314</v>
      </c>
      <c r="B638" s="26" t="s">
        <v>2138</v>
      </c>
    </row>
    <row r="639" spans="1:2" x14ac:dyDescent="0.25">
      <c r="A639" s="12" t="s">
        <v>2087</v>
      </c>
      <c r="B639" s="12" t="s">
        <v>2139</v>
      </c>
    </row>
    <row r="640" spans="1:2" x14ac:dyDescent="0.25">
      <c r="A640" s="26" t="s">
        <v>3334</v>
      </c>
      <c r="B640" s="26" t="s">
        <v>2135</v>
      </c>
    </row>
    <row r="641" spans="1:2" x14ac:dyDescent="0.25">
      <c r="A641" s="24" t="s">
        <v>3315</v>
      </c>
      <c r="B641" s="24" t="s">
        <v>2138</v>
      </c>
    </row>
    <row r="642" spans="1:2" x14ac:dyDescent="0.25">
      <c r="A642" s="24" t="s">
        <v>2948</v>
      </c>
      <c r="B642" s="24" t="s">
        <v>2137</v>
      </c>
    </row>
    <row r="643" spans="1:2" x14ac:dyDescent="0.25">
      <c r="A643" s="24" t="s">
        <v>3196</v>
      </c>
      <c r="B643" s="24" t="s">
        <v>2137</v>
      </c>
    </row>
    <row r="644" spans="1:2" x14ac:dyDescent="0.25">
      <c r="A644" s="12" t="s">
        <v>2096</v>
      </c>
      <c r="B644" s="12" t="s">
        <v>2137</v>
      </c>
    </row>
    <row r="645" spans="1:2" x14ac:dyDescent="0.25">
      <c r="A645" s="24" t="s">
        <v>2343</v>
      </c>
      <c r="B645" s="25" t="s">
        <v>2137</v>
      </c>
    </row>
    <row r="646" spans="1:2" x14ac:dyDescent="0.25">
      <c r="A646" s="12" t="s">
        <v>1953</v>
      </c>
      <c r="B646" s="12" t="s">
        <v>2137</v>
      </c>
    </row>
    <row r="647" spans="1:2" x14ac:dyDescent="0.25">
      <c r="A647" s="12" t="s">
        <v>1954</v>
      </c>
      <c r="B647" s="12" t="s">
        <v>2137</v>
      </c>
    </row>
    <row r="648" spans="1:2" x14ac:dyDescent="0.25">
      <c r="A648" s="24" t="s">
        <v>2498</v>
      </c>
      <c r="B648" s="24" t="s">
        <v>2137</v>
      </c>
    </row>
    <row r="649" spans="1:2" x14ac:dyDescent="0.25">
      <c r="A649" s="24" t="s">
        <v>3069</v>
      </c>
      <c r="B649" s="24" t="s">
        <v>2137</v>
      </c>
    </row>
    <row r="650" spans="1:2" x14ac:dyDescent="0.25">
      <c r="A650" s="26" t="s">
        <v>2486</v>
      </c>
      <c r="B650" s="26" t="s">
        <v>2137</v>
      </c>
    </row>
    <row r="651" spans="1:2" x14ac:dyDescent="0.25">
      <c r="A651" s="24" t="s">
        <v>2494</v>
      </c>
      <c r="B651" s="24" t="s">
        <v>2137</v>
      </c>
    </row>
    <row r="652" spans="1:2" x14ac:dyDescent="0.25">
      <c r="A652" s="24" t="s">
        <v>2494</v>
      </c>
      <c r="B652" s="24" t="s">
        <v>2136</v>
      </c>
    </row>
    <row r="653" spans="1:2" x14ac:dyDescent="0.25">
      <c r="A653" s="24" t="s">
        <v>2342</v>
      </c>
      <c r="B653" s="25" t="s">
        <v>2137</v>
      </c>
    </row>
    <row r="654" spans="1:2" x14ac:dyDescent="0.25">
      <c r="A654" s="24" t="s">
        <v>3228</v>
      </c>
      <c r="B654" s="24" t="s">
        <v>2138</v>
      </c>
    </row>
    <row r="655" spans="1:2" x14ac:dyDescent="0.25">
      <c r="A655" s="24" t="s">
        <v>3316</v>
      </c>
      <c r="B655" s="24" t="s">
        <v>2008</v>
      </c>
    </row>
    <row r="656" spans="1:2" x14ac:dyDescent="0.25">
      <c r="A656" s="26" t="s">
        <v>3221</v>
      </c>
      <c r="B656" s="26" t="s">
        <v>2008</v>
      </c>
    </row>
    <row r="657" spans="1:2" x14ac:dyDescent="0.25">
      <c r="A657" s="24" t="s">
        <v>3106</v>
      </c>
      <c r="B657" s="24" t="s">
        <v>2008</v>
      </c>
    </row>
    <row r="658" spans="1:2" x14ac:dyDescent="0.25">
      <c r="A658" s="24" t="s">
        <v>3317</v>
      </c>
      <c r="B658" s="24" t="s">
        <v>2138</v>
      </c>
    </row>
    <row r="659" spans="1:2" x14ac:dyDescent="0.25">
      <c r="A659" s="24" t="s">
        <v>3318</v>
      </c>
      <c r="B659" s="24" t="s">
        <v>2008</v>
      </c>
    </row>
    <row r="660" spans="1:2" x14ac:dyDescent="0.25">
      <c r="A660" s="26" t="s">
        <v>3319</v>
      </c>
      <c r="B660" s="26" t="s">
        <v>2138</v>
      </c>
    </row>
    <row r="661" spans="1:2" x14ac:dyDescent="0.25">
      <c r="A661" s="24" t="s">
        <v>3163</v>
      </c>
      <c r="B661" s="24" t="s">
        <v>2008</v>
      </c>
    </row>
    <row r="662" spans="1:2" x14ac:dyDescent="0.25">
      <c r="A662" s="24" t="s">
        <v>3164</v>
      </c>
      <c r="B662" s="24" t="s">
        <v>2008</v>
      </c>
    </row>
    <row r="663" spans="1:2" x14ac:dyDescent="0.25">
      <c r="A663" s="24" t="s">
        <v>2389</v>
      </c>
      <c r="B663" s="24" t="s">
        <v>2008</v>
      </c>
    </row>
    <row r="664" spans="1:2" x14ac:dyDescent="0.25">
      <c r="A664" s="12" t="s">
        <v>1955</v>
      </c>
      <c r="B664" s="12" t="s">
        <v>2008</v>
      </c>
    </row>
    <row r="665" spans="1:2" x14ac:dyDescent="0.25">
      <c r="A665" s="12" t="s">
        <v>2111</v>
      </c>
      <c r="B665" s="12" t="s">
        <v>2136</v>
      </c>
    </row>
    <row r="666" spans="1:2" x14ac:dyDescent="0.25">
      <c r="A666" s="12" t="s">
        <v>2110</v>
      </c>
      <c r="B666" s="12" t="s">
        <v>2136</v>
      </c>
    </row>
    <row r="667" spans="1:2" x14ac:dyDescent="0.25">
      <c r="A667" s="12" t="s">
        <v>1956</v>
      </c>
      <c r="B667" s="12" t="s">
        <v>2139</v>
      </c>
    </row>
    <row r="668" spans="1:2" x14ac:dyDescent="0.25">
      <c r="A668" s="24" t="s">
        <v>2341</v>
      </c>
      <c r="B668" s="25" t="s">
        <v>2139</v>
      </c>
    </row>
    <row r="669" spans="1:2" x14ac:dyDescent="0.25">
      <c r="A669" s="24" t="s">
        <v>2648</v>
      </c>
      <c r="B669" s="24" t="s">
        <v>2139</v>
      </c>
    </row>
    <row r="670" spans="1:2" x14ac:dyDescent="0.25">
      <c r="A670" s="24" t="s">
        <v>2439</v>
      </c>
      <c r="B670" s="24" t="s">
        <v>2136</v>
      </c>
    </row>
    <row r="671" spans="1:2" x14ac:dyDescent="0.25">
      <c r="A671" s="12" t="s">
        <v>1957</v>
      </c>
      <c r="B671" s="12" t="s">
        <v>2136</v>
      </c>
    </row>
    <row r="672" spans="1:2" x14ac:dyDescent="0.25">
      <c r="A672" s="24" t="s">
        <v>2340</v>
      </c>
      <c r="B672" s="25" t="s">
        <v>2135</v>
      </c>
    </row>
    <row r="673" spans="1:2" x14ac:dyDescent="0.25">
      <c r="A673" s="12" t="s">
        <v>1958</v>
      </c>
      <c r="B673" s="12" t="s">
        <v>2135</v>
      </c>
    </row>
    <row r="674" spans="1:2" x14ac:dyDescent="0.25">
      <c r="A674" s="24" t="s">
        <v>2432</v>
      </c>
      <c r="B674" s="24" t="s">
        <v>2015</v>
      </c>
    </row>
    <row r="675" spans="1:2" x14ac:dyDescent="0.25">
      <c r="A675" s="12" t="s">
        <v>1959</v>
      </c>
      <c r="B675" s="12" t="s">
        <v>2015</v>
      </c>
    </row>
    <row r="676" spans="1:2" x14ac:dyDescent="0.25">
      <c r="A676" s="12" t="s">
        <v>2107</v>
      </c>
      <c r="B676" s="12" t="s">
        <v>2136</v>
      </c>
    </row>
    <row r="677" spans="1:2" x14ac:dyDescent="0.25">
      <c r="A677" s="12" t="s">
        <v>2056</v>
      </c>
      <c r="B677" s="12" t="s">
        <v>2136</v>
      </c>
    </row>
    <row r="678" spans="1:2" x14ac:dyDescent="0.25">
      <c r="A678" s="24" t="s">
        <v>2573</v>
      </c>
      <c r="B678" s="24" t="s">
        <v>2008</v>
      </c>
    </row>
    <row r="679" spans="1:2" x14ac:dyDescent="0.25">
      <c r="A679" s="24" t="s">
        <v>2414</v>
      </c>
      <c r="B679" s="24" t="s">
        <v>2015</v>
      </c>
    </row>
    <row r="680" spans="1:2" x14ac:dyDescent="0.25">
      <c r="A680" s="12" t="s">
        <v>2119</v>
      </c>
      <c r="B680" s="12" t="s">
        <v>2135</v>
      </c>
    </row>
    <row r="681" spans="1:2" x14ac:dyDescent="0.25">
      <c r="A681" s="12" t="s">
        <v>2068</v>
      </c>
      <c r="B681" s="12" t="s">
        <v>2135</v>
      </c>
    </row>
    <row r="682" spans="1:2" x14ac:dyDescent="0.25">
      <c r="A682" s="24" t="s">
        <v>2529</v>
      </c>
      <c r="B682" s="24" t="s">
        <v>2136</v>
      </c>
    </row>
    <row r="683" spans="1:2" x14ac:dyDescent="0.25">
      <c r="A683" s="24" t="s">
        <v>2500</v>
      </c>
      <c r="B683" s="24" t="s">
        <v>2140</v>
      </c>
    </row>
    <row r="684" spans="1:2" x14ac:dyDescent="0.25">
      <c r="A684" s="26" t="s">
        <v>2411</v>
      </c>
      <c r="B684" s="26" t="s">
        <v>2140</v>
      </c>
    </row>
    <row r="685" spans="1:2" x14ac:dyDescent="0.25">
      <c r="A685" s="24" t="s">
        <v>2339</v>
      </c>
      <c r="B685" s="25" t="s">
        <v>2135</v>
      </c>
    </row>
    <row r="686" spans="1:2" x14ac:dyDescent="0.25">
      <c r="A686" s="12" t="s">
        <v>1960</v>
      </c>
      <c r="B686" s="12" t="s">
        <v>2135</v>
      </c>
    </row>
    <row r="687" spans="1:2" x14ac:dyDescent="0.25">
      <c r="A687" s="12" t="s">
        <v>2094</v>
      </c>
      <c r="B687" s="12" t="s">
        <v>2135</v>
      </c>
    </row>
    <row r="688" spans="1:2" x14ac:dyDescent="0.25">
      <c r="A688" s="12" t="s">
        <v>1961</v>
      </c>
      <c r="B688" s="12" t="s">
        <v>2135</v>
      </c>
    </row>
    <row r="689" spans="1:2" x14ac:dyDescent="0.25">
      <c r="A689" s="24" t="s">
        <v>2568</v>
      </c>
      <c r="B689" s="24" t="s">
        <v>2139</v>
      </c>
    </row>
    <row r="690" spans="1:2" x14ac:dyDescent="0.25">
      <c r="A690" s="24" t="s">
        <v>2475</v>
      </c>
      <c r="B690" s="24" t="s">
        <v>2138</v>
      </c>
    </row>
    <row r="691" spans="1:2" x14ac:dyDescent="0.25">
      <c r="A691" s="24" t="s">
        <v>2609</v>
      </c>
      <c r="B691" s="24" t="s">
        <v>2015</v>
      </c>
    </row>
    <row r="692" spans="1:2" x14ac:dyDescent="0.25">
      <c r="A692" s="12" t="s">
        <v>2133</v>
      </c>
      <c r="B692" s="12" t="s">
        <v>2015</v>
      </c>
    </row>
    <row r="693" spans="1:2" x14ac:dyDescent="0.25">
      <c r="A693" s="12" t="s">
        <v>1962</v>
      </c>
      <c r="B693" s="12" t="s">
        <v>2015</v>
      </c>
    </row>
    <row r="694" spans="1:2" x14ac:dyDescent="0.25">
      <c r="A694" s="24" t="s">
        <v>2474</v>
      </c>
      <c r="B694" s="24" t="s">
        <v>2008</v>
      </c>
    </row>
    <row r="695" spans="1:2" x14ac:dyDescent="0.25">
      <c r="A695" s="24" t="s">
        <v>2561</v>
      </c>
      <c r="B695" s="24" t="s">
        <v>2008</v>
      </c>
    </row>
    <row r="696" spans="1:2" x14ac:dyDescent="0.25">
      <c r="A696" s="24" t="s">
        <v>2418</v>
      </c>
      <c r="B696" s="24" t="s">
        <v>2140</v>
      </c>
    </row>
    <row r="697" spans="1:2" x14ac:dyDescent="0.25">
      <c r="A697" s="26" t="s">
        <v>2384</v>
      </c>
      <c r="B697" s="26" t="s">
        <v>2140</v>
      </c>
    </row>
    <row r="698" spans="1:2" x14ac:dyDescent="0.25">
      <c r="A698" s="24" t="s">
        <v>2456</v>
      </c>
      <c r="B698" s="24" t="s">
        <v>2015</v>
      </c>
    </row>
    <row r="699" spans="1:2" x14ac:dyDescent="0.25">
      <c r="A699" s="24" t="s">
        <v>2570</v>
      </c>
      <c r="B699" s="24" t="s">
        <v>2008</v>
      </c>
    </row>
    <row r="700" spans="1:2" x14ac:dyDescent="0.25">
      <c r="A700" s="24" t="s">
        <v>2481</v>
      </c>
      <c r="B700" s="24" t="s">
        <v>2137</v>
      </c>
    </row>
    <row r="701" spans="1:2" x14ac:dyDescent="0.25">
      <c r="A701" s="24" t="s">
        <v>2408</v>
      </c>
      <c r="B701" s="24" t="s">
        <v>2140</v>
      </c>
    </row>
    <row r="702" spans="1:2" x14ac:dyDescent="0.25">
      <c r="A702" s="24" t="s">
        <v>2408</v>
      </c>
      <c r="B702" s="24" t="s">
        <v>2140</v>
      </c>
    </row>
    <row r="703" spans="1:2" x14ac:dyDescent="0.25">
      <c r="A703" s="12" t="s">
        <v>1963</v>
      </c>
      <c r="B703" s="12" t="s">
        <v>2140</v>
      </c>
    </row>
    <row r="704" spans="1:2" x14ac:dyDescent="0.25">
      <c r="A704" s="24" t="s">
        <v>2390</v>
      </c>
      <c r="B704" s="24" t="s">
        <v>2015</v>
      </c>
    </row>
    <row r="705" spans="1:2" x14ac:dyDescent="0.25">
      <c r="A705" s="24" t="s">
        <v>2558</v>
      </c>
      <c r="B705" s="24" t="s">
        <v>2008</v>
      </c>
    </row>
    <row r="706" spans="1:2" x14ac:dyDescent="0.25">
      <c r="A706" s="12" t="s">
        <v>1964</v>
      </c>
      <c r="B706" s="12" t="s">
        <v>2140</v>
      </c>
    </row>
    <row r="707" spans="1:2" x14ac:dyDescent="0.25">
      <c r="A707" s="12" t="s">
        <v>1965</v>
      </c>
      <c r="B707" s="12" t="s">
        <v>2140</v>
      </c>
    </row>
    <row r="708" spans="1:2" x14ac:dyDescent="0.25">
      <c r="A708" s="24" t="s">
        <v>2338</v>
      </c>
      <c r="B708" s="25" t="s">
        <v>2136</v>
      </c>
    </row>
    <row r="709" spans="1:2" x14ac:dyDescent="0.25">
      <c r="A709" s="24" t="s">
        <v>2575</v>
      </c>
      <c r="B709" s="24" t="s">
        <v>2008</v>
      </c>
    </row>
    <row r="710" spans="1:2" x14ac:dyDescent="0.25">
      <c r="A710" s="24" t="s">
        <v>2557</v>
      </c>
      <c r="B710" s="24" t="s">
        <v>2139</v>
      </c>
    </row>
    <row r="711" spans="1:2" x14ac:dyDescent="0.25">
      <c r="A711" s="12" t="s">
        <v>2120</v>
      </c>
      <c r="B711" s="12" t="s">
        <v>2141</v>
      </c>
    </row>
    <row r="712" spans="1:2" x14ac:dyDescent="0.25">
      <c r="A712" s="24" t="s">
        <v>2479</v>
      </c>
      <c r="B712" s="24" t="s">
        <v>2015</v>
      </c>
    </row>
    <row r="713" spans="1:2" x14ac:dyDescent="0.25">
      <c r="A713" s="24" t="s">
        <v>2638</v>
      </c>
      <c r="B713" s="24" t="s">
        <v>2008</v>
      </c>
    </row>
    <row r="714" spans="1:2" x14ac:dyDescent="0.25">
      <c r="A714" s="12" t="s">
        <v>2079</v>
      </c>
      <c r="B714" s="12" t="s">
        <v>2135</v>
      </c>
    </row>
    <row r="715" spans="1:2" x14ac:dyDescent="0.25">
      <c r="A715" s="24" t="s">
        <v>2490</v>
      </c>
      <c r="B715" s="24" t="s">
        <v>2136</v>
      </c>
    </row>
    <row r="716" spans="1:2" x14ac:dyDescent="0.25">
      <c r="A716" s="24" t="s">
        <v>2493</v>
      </c>
      <c r="B716" s="24" t="s">
        <v>2137</v>
      </c>
    </row>
    <row r="717" spans="1:2" x14ac:dyDescent="0.25">
      <c r="A717" s="24" t="s">
        <v>2493</v>
      </c>
      <c r="B717" s="24" t="s">
        <v>2136</v>
      </c>
    </row>
    <row r="718" spans="1:2" x14ac:dyDescent="0.25">
      <c r="A718" s="26" t="s">
        <v>2492</v>
      </c>
      <c r="B718" s="26" t="s">
        <v>2136</v>
      </c>
    </row>
    <row r="719" spans="1:2" x14ac:dyDescent="0.25">
      <c r="A719" s="24" t="s">
        <v>2391</v>
      </c>
      <c r="B719" s="24" t="s">
        <v>2136</v>
      </c>
    </row>
    <row r="720" spans="1:2" x14ac:dyDescent="0.25">
      <c r="A720" s="12" t="s">
        <v>1966</v>
      </c>
      <c r="B720" s="12" t="s">
        <v>2136</v>
      </c>
    </row>
    <row r="721" spans="1:2" x14ac:dyDescent="0.25">
      <c r="A721" s="12" t="s">
        <v>2125</v>
      </c>
      <c r="B721" s="12" t="s">
        <v>2136</v>
      </c>
    </row>
    <row r="722" spans="1:2" x14ac:dyDescent="0.25">
      <c r="A722" s="24" t="s">
        <v>2610</v>
      </c>
      <c r="B722" s="24" t="s">
        <v>2136</v>
      </c>
    </row>
    <row r="723" spans="1:2" x14ac:dyDescent="0.25">
      <c r="A723" s="24" t="s">
        <v>2488</v>
      </c>
      <c r="B723" s="24" t="s">
        <v>2136</v>
      </c>
    </row>
    <row r="724" spans="1:2" x14ac:dyDescent="0.25">
      <c r="A724" s="24" t="s">
        <v>2337</v>
      </c>
      <c r="B724" s="25" t="s">
        <v>2136</v>
      </c>
    </row>
    <row r="725" spans="1:2" x14ac:dyDescent="0.25">
      <c r="A725" s="24" t="s">
        <v>2542</v>
      </c>
      <c r="B725" s="24" t="s">
        <v>2136</v>
      </c>
    </row>
    <row r="726" spans="1:2" x14ac:dyDescent="0.25">
      <c r="A726" s="12" t="s">
        <v>1967</v>
      </c>
      <c r="B726" s="12" t="s">
        <v>2136</v>
      </c>
    </row>
    <row r="727" spans="1:2" x14ac:dyDescent="0.25">
      <c r="A727" s="12" t="s">
        <v>2118</v>
      </c>
      <c r="B727" s="12" t="s">
        <v>2136</v>
      </c>
    </row>
    <row r="728" spans="1:2" x14ac:dyDescent="0.25">
      <c r="A728" s="24" t="s">
        <v>2611</v>
      </c>
      <c r="B728" s="24" t="s">
        <v>2008</v>
      </c>
    </row>
    <row r="729" spans="1:2" x14ac:dyDescent="0.25">
      <c r="A729" s="26" t="s">
        <v>4267</v>
      </c>
      <c r="B729" s="26" t="s">
        <v>2139</v>
      </c>
    </row>
    <row r="730" spans="1:2" x14ac:dyDescent="0.25">
      <c r="A730" s="24" t="s">
        <v>2612</v>
      </c>
      <c r="B730" s="24" t="s">
        <v>2008</v>
      </c>
    </row>
    <row r="731" spans="1:2" x14ac:dyDescent="0.25">
      <c r="A731" s="26" t="s">
        <v>3165</v>
      </c>
      <c r="B731" s="26" t="s">
        <v>2139</v>
      </c>
    </row>
    <row r="732" spans="1:2" x14ac:dyDescent="0.25">
      <c r="A732" s="24" t="s">
        <v>3166</v>
      </c>
      <c r="B732" s="24" t="s">
        <v>2139</v>
      </c>
    </row>
    <row r="733" spans="1:2" x14ac:dyDescent="0.25">
      <c r="A733" s="24" t="s">
        <v>2524</v>
      </c>
      <c r="B733" s="24" t="s">
        <v>2138</v>
      </c>
    </row>
    <row r="734" spans="1:2" x14ac:dyDescent="0.25">
      <c r="A734" s="12" t="s">
        <v>2142</v>
      </c>
      <c r="B734" s="12" t="s">
        <v>2144</v>
      </c>
    </row>
    <row r="735" spans="1:2" x14ac:dyDescent="0.25">
      <c r="A735" s="26" t="s">
        <v>2336</v>
      </c>
      <c r="B735" s="27" t="s">
        <v>2141</v>
      </c>
    </row>
    <row r="736" spans="1:2" x14ac:dyDescent="0.25">
      <c r="A736" s="12" t="s">
        <v>1968</v>
      </c>
      <c r="B736" s="12" t="s">
        <v>2139</v>
      </c>
    </row>
    <row r="737" spans="1:2" x14ac:dyDescent="0.25">
      <c r="A737" s="12" t="s">
        <v>2091</v>
      </c>
      <c r="B737" s="12" t="s">
        <v>2135</v>
      </c>
    </row>
    <row r="738" spans="1:2" x14ac:dyDescent="0.25">
      <c r="A738" s="24" t="s">
        <v>2335</v>
      </c>
      <c r="B738" s="25" t="s">
        <v>2135</v>
      </c>
    </row>
    <row r="739" spans="1:2" x14ac:dyDescent="0.25">
      <c r="A739" s="24" t="s">
        <v>2334</v>
      </c>
      <c r="B739" s="25" t="s">
        <v>2135</v>
      </c>
    </row>
    <row r="740" spans="1:2" x14ac:dyDescent="0.25">
      <c r="A740" s="26" t="s">
        <v>2649</v>
      </c>
      <c r="B740" s="26" t="s">
        <v>2135</v>
      </c>
    </row>
    <row r="741" spans="1:2" x14ac:dyDescent="0.25">
      <c r="A741" s="24" t="s">
        <v>2392</v>
      </c>
      <c r="B741" s="24" t="s">
        <v>2135</v>
      </c>
    </row>
    <row r="742" spans="1:2" x14ac:dyDescent="0.25">
      <c r="A742" s="24" t="s">
        <v>2530</v>
      </c>
      <c r="B742" s="24" t="s">
        <v>2135</v>
      </c>
    </row>
    <row r="743" spans="1:2" x14ac:dyDescent="0.25">
      <c r="A743" s="24" t="s">
        <v>2438</v>
      </c>
      <c r="B743" s="24" t="s">
        <v>2008</v>
      </c>
    </row>
    <row r="744" spans="1:2" x14ac:dyDescent="0.25">
      <c r="A744" s="24" t="s">
        <v>2438</v>
      </c>
      <c r="B744" s="24" t="s">
        <v>2136</v>
      </c>
    </row>
    <row r="745" spans="1:2" x14ac:dyDescent="0.25">
      <c r="A745" s="24" t="s">
        <v>2548</v>
      </c>
      <c r="B745" s="24" t="s">
        <v>2137</v>
      </c>
    </row>
    <row r="746" spans="1:2" x14ac:dyDescent="0.25">
      <c r="A746" s="24" t="s">
        <v>2393</v>
      </c>
      <c r="B746" s="24" t="s">
        <v>2137</v>
      </c>
    </row>
    <row r="747" spans="1:2" x14ac:dyDescent="0.25">
      <c r="A747" s="24" t="s">
        <v>2333</v>
      </c>
      <c r="B747" s="25" t="s">
        <v>2137</v>
      </c>
    </row>
    <row r="748" spans="1:2" x14ac:dyDescent="0.25">
      <c r="A748" s="24" t="s">
        <v>2332</v>
      </c>
      <c r="B748" s="25" t="s">
        <v>2137</v>
      </c>
    </row>
    <row r="749" spans="1:2" x14ac:dyDescent="0.25">
      <c r="A749" s="24" t="s">
        <v>2331</v>
      </c>
      <c r="B749" s="25" t="s">
        <v>2137</v>
      </c>
    </row>
    <row r="750" spans="1:2" x14ac:dyDescent="0.25">
      <c r="A750" s="24" t="s">
        <v>2011</v>
      </c>
      <c r="B750" s="25" t="s">
        <v>2137</v>
      </c>
    </row>
    <row r="751" spans="1:2" x14ac:dyDescent="0.25">
      <c r="A751" s="12" t="s">
        <v>1969</v>
      </c>
      <c r="B751" s="12" t="s">
        <v>2137</v>
      </c>
    </row>
    <row r="752" spans="1:2" x14ac:dyDescent="0.25">
      <c r="A752" s="24" t="s">
        <v>2516</v>
      </c>
      <c r="B752" s="24" t="s">
        <v>2137</v>
      </c>
    </row>
    <row r="753" spans="1:2" x14ac:dyDescent="0.25">
      <c r="A753" s="12" t="s">
        <v>1970</v>
      </c>
      <c r="B753" s="12" t="s">
        <v>2137</v>
      </c>
    </row>
    <row r="754" spans="1:2" x14ac:dyDescent="0.25">
      <c r="A754" s="24" t="s">
        <v>2067</v>
      </c>
      <c r="B754" s="24" t="s">
        <v>2137</v>
      </c>
    </row>
    <row r="755" spans="1:2" x14ac:dyDescent="0.25">
      <c r="A755" s="24" t="s">
        <v>2063</v>
      </c>
      <c r="B755" s="24" t="s">
        <v>2137</v>
      </c>
    </row>
    <row r="756" spans="1:2" x14ac:dyDescent="0.25">
      <c r="A756" s="12" t="s">
        <v>1971</v>
      </c>
      <c r="B756" s="12" t="s">
        <v>2137</v>
      </c>
    </row>
    <row r="757" spans="1:2" x14ac:dyDescent="0.25">
      <c r="A757" s="24" t="s">
        <v>2535</v>
      </c>
      <c r="B757" s="24" t="s">
        <v>2144</v>
      </c>
    </row>
    <row r="758" spans="1:2" x14ac:dyDescent="0.25">
      <c r="A758" s="24" t="s">
        <v>2428</v>
      </c>
      <c r="B758" s="24" t="s">
        <v>2137</v>
      </c>
    </row>
    <row r="759" spans="1:2" x14ac:dyDescent="0.25">
      <c r="A759" s="26" t="s">
        <v>2478</v>
      </c>
      <c r="B759" s="26" t="s">
        <v>2137</v>
      </c>
    </row>
    <row r="760" spans="1:2" x14ac:dyDescent="0.25">
      <c r="A760" s="26" t="s">
        <v>2394</v>
      </c>
      <c r="B760" s="26" t="s">
        <v>2137</v>
      </c>
    </row>
    <row r="761" spans="1:2" x14ac:dyDescent="0.25">
      <c r="A761" s="12" t="s">
        <v>1972</v>
      </c>
      <c r="B761" s="12" t="s">
        <v>2137</v>
      </c>
    </row>
    <row r="762" spans="1:2" x14ac:dyDescent="0.25">
      <c r="A762" s="26" t="s">
        <v>2395</v>
      </c>
      <c r="B762" s="26" t="s">
        <v>2137</v>
      </c>
    </row>
    <row r="763" spans="1:2" x14ac:dyDescent="0.25">
      <c r="A763" s="24" t="s">
        <v>2546</v>
      </c>
      <c r="B763" s="24" t="s">
        <v>2137</v>
      </c>
    </row>
    <row r="764" spans="1:2" x14ac:dyDescent="0.25">
      <c r="A764" s="26" t="s">
        <v>2416</v>
      </c>
      <c r="B764" s="26" t="s">
        <v>2137</v>
      </c>
    </row>
    <row r="765" spans="1:2" x14ac:dyDescent="0.25">
      <c r="A765" s="24" t="s">
        <v>2330</v>
      </c>
      <c r="B765" s="25" t="s">
        <v>2137</v>
      </c>
    </row>
    <row r="766" spans="1:2" x14ac:dyDescent="0.25">
      <c r="A766" s="24" t="s">
        <v>2613</v>
      </c>
      <c r="B766" s="24" t="s">
        <v>2137</v>
      </c>
    </row>
    <row r="767" spans="1:2" x14ac:dyDescent="0.25">
      <c r="A767" s="24" t="s">
        <v>2396</v>
      </c>
      <c r="B767" s="24" t="s">
        <v>2137</v>
      </c>
    </row>
    <row r="768" spans="1:2" x14ac:dyDescent="0.25">
      <c r="A768" s="24" t="s">
        <v>2329</v>
      </c>
      <c r="B768" s="25" t="s">
        <v>2137</v>
      </c>
    </row>
    <row r="769" spans="1:2" x14ac:dyDescent="0.25">
      <c r="A769" s="26" t="s">
        <v>2070</v>
      </c>
      <c r="B769" s="26" t="s">
        <v>2139</v>
      </c>
    </row>
    <row r="770" spans="1:2" x14ac:dyDescent="0.25">
      <c r="A770" s="12" t="s">
        <v>1973</v>
      </c>
      <c r="B770" s="12" t="s">
        <v>2139</v>
      </c>
    </row>
    <row r="771" spans="1:2" x14ac:dyDescent="0.25">
      <c r="A771" s="26" t="s">
        <v>2059</v>
      </c>
      <c r="B771" s="26" t="s">
        <v>2139</v>
      </c>
    </row>
    <row r="772" spans="1:2" x14ac:dyDescent="0.25">
      <c r="A772" s="24" t="s">
        <v>2536</v>
      </c>
      <c r="B772" s="24" t="s">
        <v>2144</v>
      </c>
    </row>
    <row r="773" spans="1:2" x14ac:dyDescent="0.25">
      <c r="A773" s="24" t="s">
        <v>2537</v>
      </c>
      <c r="B773" s="24" t="s">
        <v>2137</v>
      </c>
    </row>
    <row r="774" spans="1:2" x14ac:dyDescent="0.25">
      <c r="A774" s="24" t="s">
        <v>2538</v>
      </c>
      <c r="B774" s="24" t="s">
        <v>2144</v>
      </c>
    </row>
    <row r="775" spans="1:2" x14ac:dyDescent="0.25">
      <c r="A775" s="26" t="s">
        <v>2539</v>
      </c>
      <c r="B775" s="26" t="s">
        <v>2136</v>
      </c>
    </row>
    <row r="776" spans="1:2" x14ac:dyDescent="0.25">
      <c r="A776" s="12" t="s">
        <v>1974</v>
      </c>
      <c r="B776" s="12" t="s">
        <v>2139</v>
      </c>
    </row>
    <row r="777" spans="1:2" x14ac:dyDescent="0.25">
      <c r="A777" s="12" t="s">
        <v>2058</v>
      </c>
      <c r="B777" s="12" t="s">
        <v>2139</v>
      </c>
    </row>
    <row r="778" spans="1:2" x14ac:dyDescent="0.25">
      <c r="A778" s="26" t="s">
        <v>2328</v>
      </c>
      <c r="B778" s="27" t="s">
        <v>2139</v>
      </c>
    </row>
    <row r="779" spans="1:2" x14ac:dyDescent="0.25">
      <c r="A779" s="24" t="s">
        <v>2406</v>
      </c>
      <c r="B779" s="24" t="s">
        <v>2135</v>
      </c>
    </row>
    <row r="780" spans="1:2" x14ac:dyDescent="0.25">
      <c r="A780" s="24" t="s">
        <v>2327</v>
      </c>
      <c r="B780" s="25" t="s">
        <v>2139</v>
      </c>
    </row>
    <row r="781" spans="1:2" x14ac:dyDescent="0.25">
      <c r="A781" s="12" t="s">
        <v>1975</v>
      </c>
      <c r="B781" s="12" t="s">
        <v>2139</v>
      </c>
    </row>
    <row r="782" spans="1:2" x14ac:dyDescent="0.25">
      <c r="A782" s="12" t="s">
        <v>1976</v>
      </c>
      <c r="B782" s="12" t="s">
        <v>2139</v>
      </c>
    </row>
    <row r="783" spans="1:2" x14ac:dyDescent="0.25">
      <c r="A783" s="24" t="s">
        <v>2650</v>
      </c>
      <c r="B783" s="24" t="s">
        <v>2139</v>
      </c>
    </row>
    <row r="784" spans="1:2" x14ac:dyDescent="0.25">
      <c r="A784" s="24" t="s">
        <v>2326</v>
      </c>
      <c r="B784" s="25" t="s">
        <v>2139</v>
      </c>
    </row>
    <row r="785" spans="1:2" x14ac:dyDescent="0.25">
      <c r="A785" s="26" t="s">
        <v>3335</v>
      </c>
      <c r="B785" s="26" t="s">
        <v>2135</v>
      </c>
    </row>
    <row r="786" spans="1:2" x14ac:dyDescent="0.25">
      <c r="A786" s="24" t="s">
        <v>3167</v>
      </c>
      <c r="B786" s="24" t="s">
        <v>2135</v>
      </c>
    </row>
    <row r="787" spans="1:2" x14ac:dyDescent="0.25">
      <c r="A787" s="24" t="s">
        <v>2455</v>
      </c>
      <c r="B787" s="24" t="s">
        <v>2135</v>
      </c>
    </row>
    <row r="788" spans="1:2" x14ac:dyDescent="0.25">
      <c r="A788" s="24" t="s">
        <v>2405</v>
      </c>
      <c r="B788" s="24" t="s">
        <v>2135</v>
      </c>
    </row>
    <row r="789" spans="1:2" x14ac:dyDescent="0.25">
      <c r="A789" s="12" t="s">
        <v>1977</v>
      </c>
      <c r="B789" s="12" t="s">
        <v>2139</v>
      </c>
    </row>
    <row r="790" spans="1:2" x14ac:dyDescent="0.25">
      <c r="A790" s="24" t="s">
        <v>2576</v>
      </c>
      <c r="B790" s="24" t="s">
        <v>2008</v>
      </c>
    </row>
    <row r="791" spans="1:2" x14ac:dyDescent="0.25">
      <c r="A791" s="12" t="s">
        <v>2090</v>
      </c>
      <c r="B791" s="12" t="s">
        <v>2139</v>
      </c>
    </row>
    <row r="792" spans="1:2" x14ac:dyDescent="0.25">
      <c r="A792" s="24" t="s">
        <v>2651</v>
      </c>
      <c r="B792" s="24" t="s">
        <v>2139</v>
      </c>
    </row>
    <row r="793" spans="1:2" x14ac:dyDescent="0.25">
      <c r="A793" s="24" t="s">
        <v>2410</v>
      </c>
      <c r="B793" s="24" t="s">
        <v>2138</v>
      </c>
    </row>
    <row r="794" spans="1:2" x14ac:dyDescent="0.25">
      <c r="A794" s="24" t="s">
        <v>2652</v>
      </c>
      <c r="B794" s="24" t="s">
        <v>2138</v>
      </c>
    </row>
    <row r="795" spans="1:2" x14ac:dyDescent="0.25">
      <c r="A795" s="24" t="s">
        <v>2986</v>
      </c>
      <c r="B795" s="24" t="s">
        <v>2139</v>
      </c>
    </row>
    <row r="796" spans="1:2" x14ac:dyDescent="0.25">
      <c r="A796" s="26" t="s">
        <v>2886</v>
      </c>
      <c r="B796" s="26" t="s">
        <v>2139</v>
      </c>
    </row>
    <row r="797" spans="1:2" x14ac:dyDescent="0.25">
      <c r="A797" s="24" t="s">
        <v>2825</v>
      </c>
      <c r="B797" s="24" t="s">
        <v>2136</v>
      </c>
    </row>
    <row r="798" spans="1:2" x14ac:dyDescent="0.25">
      <c r="A798" s="26" t="s">
        <v>2887</v>
      </c>
      <c r="B798" s="26" t="s">
        <v>2136</v>
      </c>
    </row>
    <row r="799" spans="1:2" x14ac:dyDescent="0.25">
      <c r="A799" s="26" t="s">
        <v>2888</v>
      </c>
      <c r="B799" s="26" t="s">
        <v>2135</v>
      </c>
    </row>
    <row r="800" spans="1:2" x14ac:dyDescent="0.25">
      <c r="A800" s="26" t="s">
        <v>2889</v>
      </c>
      <c r="B800" s="26" t="s">
        <v>2135</v>
      </c>
    </row>
    <row r="801" spans="1:2" x14ac:dyDescent="0.25">
      <c r="A801" s="12" t="s">
        <v>1978</v>
      </c>
      <c r="B801" s="12" t="s">
        <v>2136</v>
      </c>
    </row>
    <row r="802" spans="1:2" x14ac:dyDescent="0.25">
      <c r="A802" s="24" t="s">
        <v>2325</v>
      </c>
      <c r="B802" s="25" t="s">
        <v>2136</v>
      </c>
    </row>
    <row r="803" spans="1:2" x14ac:dyDescent="0.25">
      <c r="A803" s="24" t="s">
        <v>2614</v>
      </c>
      <c r="B803" s="24" t="s">
        <v>2015</v>
      </c>
    </row>
    <row r="804" spans="1:2" x14ac:dyDescent="0.25">
      <c r="A804" s="24" t="s">
        <v>2540</v>
      </c>
      <c r="B804" s="24" t="s">
        <v>2015</v>
      </c>
    </row>
    <row r="805" spans="1:2" x14ac:dyDescent="0.25">
      <c r="A805" s="24" t="s">
        <v>2452</v>
      </c>
      <c r="B805" s="24" t="s">
        <v>2138</v>
      </c>
    </row>
    <row r="806" spans="1:2" x14ac:dyDescent="0.25">
      <c r="A806" s="12" t="s">
        <v>2082</v>
      </c>
      <c r="B806" s="12" t="s">
        <v>2015</v>
      </c>
    </row>
    <row r="807" spans="1:2" x14ac:dyDescent="0.25">
      <c r="A807" s="12" t="s">
        <v>1979</v>
      </c>
      <c r="B807" s="12" t="s">
        <v>2015</v>
      </c>
    </row>
    <row r="808" spans="1:2" x14ac:dyDescent="0.25">
      <c r="A808" s="24" t="s">
        <v>2065</v>
      </c>
      <c r="B808" s="24" t="s">
        <v>2015</v>
      </c>
    </row>
    <row r="809" spans="1:2" x14ac:dyDescent="0.25">
      <c r="A809" s="12" t="s">
        <v>2061</v>
      </c>
      <c r="B809" s="12" t="s">
        <v>2015</v>
      </c>
    </row>
    <row r="810" spans="1:2" x14ac:dyDescent="0.25">
      <c r="A810" s="12" t="s">
        <v>1980</v>
      </c>
      <c r="B810" s="12" t="s">
        <v>2015</v>
      </c>
    </row>
    <row r="811" spans="1:2" x14ac:dyDescent="0.25">
      <c r="A811" s="12" t="s">
        <v>2084</v>
      </c>
      <c r="B811" s="12" t="s">
        <v>2135</v>
      </c>
    </row>
    <row r="812" spans="1:2" x14ac:dyDescent="0.25">
      <c r="A812" s="12" t="s">
        <v>1981</v>
      </c>
      <c r="B812" s="12" t="s">
        <v>2135</v>
      </c>
    </row>
    <row r="813" spans="1:2" x14ac:dyDescent="0.25">
      <c r="A813" s="12" t="s">
        <v>2105</v>
      </c>
      <c r="B813" s="12" t="s">
        <v>2139</v>
      </c>
    </row>
    <row r="814" spans="1:2" x14ac:dyDescent="0.25">
      <c r="A814" s="26" t="s">
        <v>2541</v>
      </c>
      <c r="B814" s="26" t="s">
        <v>2139</v>
      </c>
    </row>
    <row r="815" spans="1:2" x14ac:dyDescent="0.25">
      <c r="A815" s="24" t="s">
        <v>2454</v>
      </c>
      <c r="B815" s="24" t="s">
        <v>2139</v>
      </c>
    </row>
    <row r="816" spans="1:2" x14ac:dyDescent="0.25">
      <c r="A816" s="24" t="s">
        <v>2324</v>
      </c>
      <c r="B816" s="25" t="s">
        <v>2138</v>
      </c>
    </row>
    <row r="817" spans="1:2" x14ac:dyDescent="0.25">
      <c r="A817" s="12" t="s">
        <v>1982</v>
      </c>
      <c r="B817" s="12" t="s">
        <v>2138</v>
      </c>
    </row>
    <row r="818" spans="1:2" x14ac:dyDescent="0.25">
      <c r="A818" s="24" t="s">
        <v>2323</v>
      </c>
      <c r="B818" s="25" t="s">
        <v>2138</v>
      </c>
    </row>
    <row r="819" spans="1:2" x14ac:dyDescent="0.25">
      <c r="A819" s="12" t="s">
        <v>2104</v>
      </c>
      <c r="B819" s="12" t="s">
        <v>2138</v>
      </c>
    </row>
    <row r="820" spans="1:2" x14ac:dyDescent="0.25">
      <c r="A820" s="12" t="s">
        <v>2103</v>
      </c>
      <c r="B820" s="12" t="s">
        <v>2138</v>
      </c>
    </row>
    <row r="821" spans="1:2" x14ac:dyDescent="0.25">
      <c r="A821" s="24" t="s">
        <v>2322</v>
      </c>
      <c r="B821" s="25" t="s">
        <v>2015</v>
      </c>
    </row>
    <row r="822" spans="1:2" x14ac:dyDescent="0.25">
      <c r="A822" s="26" t="s">
        <v>2321</v>
      </c>
      <c r="B822" s="27" t="s">
        <v>2015</v>
      </c>
    </row>
    <row r="823" spans="1:2" x14ac:dyDescent="0.25">
      <c r="A823" s="12" t="s">
        <v>1983</v>
      </c>
      <c r="B823" s="12" t="s">
        <v>2015</v>
      </c>
    </row>
    <row r="824" spans="1:2" x14ac:dyDescent="0.25">
      <c r="A824" s="12" t="s">
        <v>1984</v>
      </c>
      <c r="B824" s="12" t="s">
        <v>2015</v>
      </c>
    </row>
    <row r="825" spans="1:2" x14ac:dyDescent="0.25">
      <c r="A825" s="24" t="s">
        <v>2615</v>
      </c>
      <c r="B825" s="24" t="s">
        <v>2136</v>
      </c>
    </row>
    <row r="826" spans="1:2" x14ac:dyDescent="0.25">
      <c r="A826" s="12" t="s">
        <v>1985</v>
      </c>
      <c r="B826" s="12" t="s">
        <v>2136</v>
      </c>
    </row>
    <row r="827" spans="1:2" x14ac:dyDescent="0.25">
      <c r="A827" s="26" t="s">
        <v>2521</v>
      </c>
      <c r="B827" s="26" t="s">
        <v>2015</v>
      </c>
    </row>
    <row r="828" spans="1:2" x14ac:dyDescent="0.25">
      <c r="A828" s="24" t="s">
        <v>2505</v>
      </c>
      <c r="B828" s="24" t="s">
        <v>2136</v>
      </c>
    </row>
    <row r="829" spans="1:2" x14ac:dyDescent="0.25">
      <c r="A829" s="26" t="s">
        <v>2320</v>
      </c>
      <c r="B829" s="27" t="s">
        <v>2138</v>
      </c>
    </row>
    <row r="830" spans="1:2" x14ac:dyDescent="0.25">
      <c r="A830" s="12" t="s">
        <v>1986</v>
      </c>
      <c r="B830" s="12" t="s">
        <v>2138</v>
      </c>
    </row>
    <row r="831" spans="1:2" x14ac:dyDescent="0.25">
      <c r="A831" s="26" t="s">
        <v>2616</v>
      </c>
      <c r="B831" s="26" t="s">
        <v>2138</v>
      </c>
    </row>
    <row r="832" spans="1:2" x14ac:dyDescent="0.25">
      <c r="A832" s="26" t="s">
        <v>2436</v>
      </c>
      <c r="B832" s="26" t="s">
        <v>2139</v>
      </c>
    </row>
    <row r="833" spans="1:2" x14ac:dyDescent="0.25">
      <c r="A833" s="26" t="s">
        <v>2434</v>
      </c>
      <c r="B833" s="26" t="s">
        <v>2136</v>
      </c>
    </row>
    <row r="834" spans="1:2" x14ac:dyDescent="0.25">
      <c r="A834" s="26" t="s">
        <v>3107</v>
      </c>
      <c r="B834" s="26" t="s">
        <v>2008</v>
      </c>
    </row>
    <row r="835" spans="1:2" x14ac:dyDescent="0.25">
      <c r="A835" s="24" t="s">
        <v>3108</v>
      </c>
      <c r="B835" s="24" t="s">
        <v>2008</v>
      </c>
    </row>
    <row r="836" spans="1:2" x14ac:dyDescent="0.25">
      <c r="A836" s="24" t="s">
        <v>2485</v>
      </c>
      <c r="B836" s="24" t="s">
        <v>2137</v>
      </c>
    </row>
    <row r="837" spans="1:2" x14ac:dyDescent="0.25">
      <c r="A837" s="26" t="s">
        <v>3400</v>
      </c>
      <c r="B837" s="26" t="s">
        <v>2141</v>
      </c>
    </row>
    <row r="838" spans="1:2" x14ac:dyDescent="0.25">
      <c r="A838" s="24" t="s">
        <v>2319</v>
      </c>
      <c r="B838" s="25" t="s">
        <v>2141</v>
      </c>
    </row>
    <row r="839" spans="1:2" x14ac:dyDescent="0.25">
      <c r="A839" s="26" t="s">
        <v>2435</v>
      </c>
      <c r="B839" s="26" t="s">
        <v>2137</v>
      </c>
    </row>
    <row r="840" spans="1:2" x14ac:dyDescent="0.25">
      <c r="A840" s="24" t="s">
        <v>3043</v>
      </c>
      <c r="B840" s="24" t="s">
        <v>2140</v>
      </c>
    </row>
    <row r="841" spans="1:2" x14ac:dyDescent="0.25">
      <c r="A841" s="26" t="s">
        <v>2960</v>
      </c>
      <c r="B841" s="26" t="s">
        <v>2140</v>
      </c>
    </row>
    <row r="842" spans="1:2" x14ac:dyDescent="0.25">
      <c r="A842" s="24" t="s">
        <v>2129</v>
      </c>
      <c r="B842" s="24" t="s">
        <v>2137</v>
      </c>
    </row>
    <row r="843" spans="1:2" x14ac:dyDescent="0.25">
      <c r="A843" s="24" t="s">
        <v>2318</v>
      </c>
      <c r="B843" s="25" t="s">
        <v>2008</v>
      </c>
    </row>
    <row r="844" spans="1:2" x14ac:dyDescent="0.25">
      <c r="A844" s="24" t="s">
        <v>2421</v>
      </c>
      <c r="B844" s="24" t="s">
        <v>2140</v>
      </c>
    </row>
    <row r="845" spans="1:2" x14ac:dyDescent="0.25">
      <c r="A845" s="26" t="s">
        <v>2482</v>
      </c>
      <c r="B845" s="26" t="s">
        <v>2140</v>
      </c>
    </row>
    <row r="846" spans="1:2" x14ac:dyDescent="0.25">
      <c r="A846" s="26" t="s">
        <v>2317</v>
      </c>
      <c r="B846" s="27" t="s">
        <v>2140</v>
      </c>
    </row>
    <row r="847" spans="1:2" x14ac:dyDescent="0.25">
      <c r="A847" s="26" t="s">
        <v>2317</v>
      </c>
      <c r="B847" s="27" t="s">
        <v>2140</v>
      </c>
    </row>
    <row r="848" spans="1:2" x14ac:dyDescent="0.25">
      <c r="A848" s="26" t="s">
        <v>2317</v>
      </c>
      <c r="B848" s="27" t="s">
        <v>2140</v>
      </c>
    </row>
    <row r="849" spans="1:2" x14ac:dyDescent="0.25">
      <c r="A849" s="12" t="s">
        <v>1987</v>
      </c>
      <c r="B849" s="12" t="s">
        <v>2140</v>
      </c>
    </row>
    <row r="850" spans="1:2" x14ac:dyDescent="0.25">
      <c r="A850" s="24" t="s">
        <v>2617</v>
      </c>
      <c r="B850" s="24" t="s">
        <v>2140</v>
      </c>
    </row>
    <row r="851" spans="1:2" x14ac:dyDescent="0.25">
      <c r="A851" s="24" t="s">
        <v>2433</v>
      </c>
      <c r="B851" s="24" t="s">
        <v>2008</v>
      </c>
    </row>
    <row r="852" spans="1:2" x14ac:dyDescent="0.25">
      <c r="A852" s="26" t="s">
        <v>2440</v>
      </c>
      <c r="B852" s="26" t="s">
        <v>2137</v>
      </c>
    </row>
    <row r="853" spans="1:2" x14ac:dyDescent="0.25">
      <c r="A853" s="12" t="s">
        <v>2069</v>
      </c>
      <c r="B853" s="12" t="s">
        <v>2008</v>
      </c>
    </row>
    <row r="854" spans="1:2" x14ac:dyDescent="0.25">
      <c r="A854" s="24" t="s">
        <v>2951</v>
      </c>
      <c r="B854" s="24" t="s">
        <v>2008</v>
      </c>
    </row>
    <row r="855" spans="1:2" x14ac:dyDescent="0.25">
      <c r="A855" s="12" t="s">
        <v>2083</v>
      </c>
      <c r="B855" s="12" t="s">
        <v>2135</v>
      </c>
    </row>
    <row r="856" spans="1:2" x14ac:dyDescent="0.25">
      <c r="A856" s="12" t="s">
        <v>1988</v>
      </c>
      <c r="B856" s="12" t="s">
        <v>2135</v>
      </c>
    </row>
    <row r="857" spans="1:2" x14ac:dyDescent="0.25">
      <c r="A857" s="24" t="s">
        <v>2487</v>
      </c>
      <c r="B857" s="24" t="s">
        <v>2135</v>
      </c>
    </row>
    <row r="858" spans="1:2" x14ac:dyDescent="0.25">
      <c r="A858" s="24" t="s">
        <v>2316</v>
      </c>
      <c r="B858" s="25" t="s">
        <v>2137</v>
      </c>
    </row>
    <row r="859" spans="1:2" x14ac:dyDescent="0.25">
      <c r="A859" s="12" t="s">
        <v>1989</v>
      </c>
      <c r="B859" s="12" t="s">
        <v>2135</v>
      </c>
    </row>
    <row r="860" spans="1:2" x14ac:dyDescent="0.25">
      <c r="A860" s="12" t="s">
        <v>2134</v>
      </c>
      <c r="B860" s="12" t="s">
        <v>2309</v>
      </c>
    </row>
    <row r="861" spans="1:2" x14ac:dyDescent="0.25">
      <c r="A861" s="12" t="s">
        <v>1990</v>
      </c>
      <c r="B861" s="12" t="s">
        <v>2309</v>
      </c>
    </row>
    <row r="862" spans="1:2" x14ac:dyDescent="0.25">
      <c r="A862" s="26" t="s">
        <v>2520</v>
      </c>
      <c r="B862" s="26" t="s">
        <v>2008</v>
      </c>
    </row>
    <row r="863" spans="1:2" x14ac:dyDescent="0.25">
      <c r="A863" s="24" t="s">
        <v>2618</v>
      </c>
      <c r="B863" s="24" t="s">
        <v>2008</v>
      </c>
    </row>
    <row r="864" spans="1:2" x14ac:dyDescent="0.25">
      <c r="A864" s="12" t="s">
        <v>2131</v>
      </c>
      <c r="B864" s="12" t="s">
        <v>2139</v>
      </c>
    </row>
    <row r="865" spans="1:2" x14ac:dyDescent="0.25">
      <c r="A865" s="24" t="s">
        <v>2015</v>
      </c>
      <c r="B865" s="24" t="s">
        <v>2015</v>
      </c>
    </row>
    <row r="866" spans="1:2" x14ac:dyDescent="0.25">
      <c r="A866" s="26" t="s">
        <v>2890</v>
      </c>
      <c r="B866" s="26" t="s">
        <v>2015</v>
      </c>
    </row>
    <row r="867" spans="1:2" x14ac:dyDescent="0.25">
      <c r="A867" s="26" t="s">
        <v>2315</v>
      </c>
      <c r="B867" s="27" t="s">
        <v>2015</v>
      </c>
    </row>
    <row r="868" spans="1:2" x14ac:dyDescent="0.25">
      <c r="A868" s="12" t="s">
        <v>1991</v>
      </c>
      <c r="B868" s="12" t="s">
        <v>2015</v>
      </c>
    </row>
    <row r="869" spans="1:2" x14ac:dyDescent="0.25">
      <c r="A869" s="12" t="s">
        <v>1992</v>
      </c>
      <c r="B869" s="12" t="s">
        <v>2015</v>
      </c>
    </row>
    <row r="870" spans="1:2" x14ac:dyDescent="0.25">
      <c r="A870" s="26" t="s">
        <v>2571</v>
      </c>
      <c r="B870" s="26" t="s">
        <v>2137</v>
      </c>
    </row>
    <row r="871" spans="1:2" x14ac:dyDescent="0.25">
      <c r="A871" s="26" t="s">
        <v>2569</v>
      </c>
      <c r="B871" s="26" t="s">
        <v>2137</v>
      </c>
    </row>
    <row r="872" spans="1:2" x14ac:dyDescent="0.25">
      <c r="A872" s="26" t="s">
        <v>2923</v>
      </c>
      <c r="B872" s="26" t="s">
        <v>2137</v>
      </c>
    </row>
    <row r="873" spans="1:2" x14ac:dyDescent="0.25">
      <c r="A873" s="26" t="s">
        <v>2857</v>
      </c>
      <c r="B873" s="26" t="s">
        <v>2137</v>
      </c>
    </row>
    <row r="874" spans="1:2" x14ac:dyDescent="0.25">
      <c r="A874" s="26" t="s">
        <v>2639</v>
      </c>
      <c r="B874" s="26" t="s">
        <v>2137</v>
      </c>
    </row>
    <row r="875" spans="1:2" x14ac:dyDescent="0.25">
      <c r="A875" s="26" t="s">
        <v>2462</v>
      </c>
      <c r="B875" s="26" t="s">
        <v>2140</v>
      </c>
    </row>
    <row r="876" spans="1:2" x14ac:dyDescent="0.25">
      <c r="A876" s="26" t="s">
        <v>2640</v>
      </c>
      <c r="B876" s="26" t="s">
        <v>2015</v>
      </c>
    </row>
    <row r="877" spans="1:2" x14ac:dyDescent="0.25">
      <c r="A877" s="12" t="s">
        <v>2108</v>
      </c>
      <c r="B877" s="12" t="s">
        <v>2015</v>
      </c>
    </row>
    <row r="878" spans="1:2" x14ac:dyDescent="0.25">
      <c r="A878" s="26" t="s">
        <v>2437</v>
      </c>
      <c r="B878" s="26" t="s">
        <v>2008</v>
      </c>
    </row>
    <row r="879" spans="1:2" x14ac:dyDescent="0.25">
      <c r="A879" s="24" t="s">
        <v>2519</v>
      </c>
      <c r="B879" s="24" t="s">
        <v>2008</v>
      </c>
    </row>
    <row r="880" spans="1:2" x14ac:dyDescent="0.25">
      <c r="A880" s="26" t="s">
        <v>2503</v>
      </c>
      <c r="B880" s="26" t="s">
        <v>2137</v>
      </c>
    </row>
    <row r="881" spans="1:2" x14ac:dyDescent="0.25">
      <c r="A881" s="24" t="s">
        <v>2407</v>
      </c>
      <c r="B881" s="24" t="s">
        <v>2140</v>
      </c>
    </row>
    <row r="882" spans="1:2" x14ac:dyDescent="0.25">
      <c r="A882" s="26" t="s">
        <v>2407</v>
      </c>
      <c r="B882" s="26" t="s">
        <v>2140</v>
      </c>
    </row>
    <row r="883" spans="1:2" x14ac:dyDescent="0.25">
      <c r="A883" s="12" t="s">
        <v>1993</v>
      </c>
      <c r="B883" s="12" t="s">
        <v>2140</v>
      </c>
    </row>
    <row r="884" spans="1:2" x14ac:dyDescent="0.25">
      <c r="A884" s="26" t="s">
        <v>2076</v>
      </c>
      <c r="B884" s="26" t="s">
        <v>2136</v>
      </c>
    </row>
    <row r="885" spans="1:2" x14ac:dyDescent="0.25">
      <c r="A885" s="12" t="s">
        <v>1994</v>
      </c>
      <c r="B885" s="12" t="s">
        <v>2136</v>
      </c>
    </row>
    <row r="886" spans="1:2" x14ac:dyDescent="0.25">
      <c r="A886" s="12" t="s">
        <v>1995</v>
      </c>
      <c r="B886" s="12" t="s">
        <v>2136</v>
      </c>
    </row>
    <row r="887" spans="1:2" x14ac:dyDescent="0.25">
      <c r="A887" s="26" t="s">
        <v>2314</v>
      </c>
      <c r="B887" s="27" t="s">
        <v>2136</v>
      </c>
    </row>
    <row r="888" spans="1:2" x14ac:dyDescent="0.25">
      <c r="A888" s="12" t="s">
        <v>1996</v>
      </c>
      <c r="B888" s="12" t="s">
        <v>2136</v>
      </c>
    </row>
    <row r="889" spans="1:2" x14ac:dyDescent="0.25">
      <c r="A889" s="26" t="s">
        <v>2313</v>
      </c>
      <c r="B889" s="27" t="s">
        <v>2136</v>
      </c>
    </row>
    <row r="890" spans="1:2" x14ac:dyDescent="0.25">
      <c r="A890" s="12" t="s">
        <v>1997</v>
      </c>
      <c r="B890" s="12" t="s">
        <v>2136</v>
      </c>
    </row>
    <row r="891" spans="1:2" x14ac:dyDescent="0.25">
      <c r="A891" s="26" t="s">
        <v>2653</v>
      </c>
      <c r="B891" s="26" t="s">
        <v>2136</v>
      </c>
    </row>
    <row r="892" spans="1:2" x14ac:dyDescent="0.25">
      <c r="A892" s="26" t="s">
        <v>3109</v>
      </c>
      <c r="B892" s="26" t="s">
        <v>2008</v>
      </c>
    </row>
    <row r="893" spans="1:2" x14ac:dyDescent="0.25">
      <c r="A893" s="26" t="s">
        <v>3110</v>
      </c>
      <c r="B893" s="26" t="s">
        <v>2008</v>
      </c>
    </row>
    <row r="894" spans="1:2" x14ac:dyDescent="0.25">
      <c r="A894" s="26" t="s">
        <v>3111</v>
      </c>
      <c r="B894" s="26" t="s">
        <v>2008</v>
      </c>
    </row>
    <row r="895" spans="1:2" x14ac:dyDescent="0.25">
      <c r="A895" s="26" t="s">
        <v>3112</v>
      </c>
      <c r="B895" s="26" t="s">
        <v>2008</v>
      </c>
    </row>
    <row r="896" spans="1:2" x14ac:dyDescent="0.25">
      <c r="A896" s="26" t="s">
        <v>2566</v>
      </c>
      <c r="B896" s="26" t="s">
        <v>2008</v>
      </c>
    </row>
    <row r="897" spans="1:2" x14ac:dyDescent="0.25">
      <c r="A897" s="26" t="s">
        <v>2545</v>
      </c>
      <c r="B897" s="26" t="s">
        <v>2135</v>
      </c>
    </row>
    <row r="898" spans="1:2" x14ac:dyDescent="0.25">
      <c r="A898" s="26" t="s">
        <v>2413</v>
      </c>
      <c r="B898" s="26" t="s">
        <v>2140</v>
      </c>
    </row>
    <row r="899" spans="1:2" x14ac:dyDescent="0.25">
      <c r="A899" s="26" t="s">
        <v>2312</v>
      </c>
      <c r="B899" s="27" t="s">
        <v>2140</v>
      </c>
    </row>
    <row r="900" spans="1:2" x14ac:dyDescent="0.25">
      <c r="A900" s="26" t="s">
        <v>2311</v>
      </c>
      <c r="B900" s="27" t="s">
        <v>2008</v>
      </c>
    </row>
    <row r="901" spans="1:2" x14ac:dyDescent="0.25">
      <c r="A901" s="26" t="s">
        <v>2619</v>
      </c>
      <c r="B901" s="26" t="s">
        <v>2139</v>
      </c>
    </row>
    <row r="902" spans="1:2" x14ac:dyDescent="0.25">
      <c r="A902" s="26" t="s">
        <v>2310</v>
      </c>
      <c r="B902" s="27" t="s">
        <v>2139</v>
      </c>
    </row>
    <row r="903" spans="1:2" x14ac:dyDescent="0.25">
      <c r="A903" s="12" t="s">
        <v>2112</v>
      </c>
      <c r="B903" s="12" t="s">
        <v>2139</v>
      </c>
    </row>
    <row r="904" spans="1:2" x14ac:dyDescent="0.25">
      <c r="A904" s="24" t="s">
        <v>2404</v>
      </c>
      <c r="B904" s="24" t="s">
        <v>2139</v>
      </c>
    </row>
    <row r="905" spans="1:2" x14ac:dyDescent="0.25">
      <c r="A905" s="26" t="s">
        <v>2292</v>
      </c>
      <c r="B905" s="27" t="s">
        <v>2309</v>
      </c>
    </row>
    <row r="906" spans="1:2" x14ac:dyDescent="0.25">
      <c r="A906" s="24" t="s">
        <v>2562</v>
      </c>
      <c r="B906" s="24" t="s">
        <v>2137</v>
      </c>
    </row>
    <row r="907" spans="1:2" x14ac:dyDescent="0.25">
      <c r="A907" s="12" t="s">
        <v>2080</v>
      </c>
      <c r="B907" s="12" t="s">
        <v>2139</v>
      </c>
    </row>
    <row r="908" spans="1:2" x14ac:dyDescent="0.25">
      <c r="A908" s="26" t="s">
        <v>2565</v>
      </c>
      <c r="B908" s="26" t="s">
        <v>2139</v>
      </c>
    </row>
    <row r="909" spans="1:2" x14ac:dyDescent="0.25">
      <c r="A909" s="26" t="s">
        <v>2513</v>
      </c>
      <c r="B909" s="26" t="s">
        <v>2139</v>
      </c>
    </row>
    <row r="910" spans="1:2" x14ac:dyDescent="0.25">
      <c r="A910" s="26" t="s">
        <v>2513</v>
      </c>
      <c r="B910" s="26" t="s">
        <v>2139</v>
      </c>
    </row>
    <row r="911" spans="1:2" x14ac:dyDescent="0.25">
      <c r="A911" s="26" t="s">
        <v>3113</v>
      </c>
      <c r="B911" s="26" t="s">
        <v>2008</v>
      </c>
    </row>
    <row r="912" spans="1:2" x14ac:dyDescent="0.25">
      <c r="A912" s="26" t="s">
        <v>2620</v>
      </c>
      <c r="B912" s="26" t="s">
        <v>2137</v>
      </c>
    </row>
    <row r="913" spans="1:2" x14ac:dyDescent="0.25">
      <c r="A913" s="12" t="s">
        <v>2115</v>
      </c>
      <c r="B913" s="12" t="s">
        <v>2138</v>
      </c>
    </row>
    <row r="914" spans="1:2" x14ac:dyDescent="0.25">
      <c r="A914" s="12" t="s">
        <v>1998</v>
      </c>
      <c r="B914" s="12" t="s">
        <v>2138</v>
      </c>
    </row>
    <row r="915" spans="1:2" x14ac:dyDescent="0.25">
      <c r="A915" s="26" t="s">
        <v>2308</v>
      </c>
      <c r="B915" s="27" t="s">
        <v>2138</v>
      </c>
    </row>
    <row r="916" spans="1:2" x14ac:dyDescent="0.25">
      <c r="A916" s="26" t="s">
        <v>2307</v>
      </c>
      <c r="B916" s="27" t="s">
        <v>2138</v>
      </c>
    </row>
    <row r="917" spans="1:2" x14ac:dyDescent="0.25">
      <c r="A917" s="12" t="s">
        <v>1999</v>
      </c>
      <c r="B917" s="12" t="s">
        <v>2138</v>
      </c>
    </row>
    <row r="918" spans="1:2" x14ac:dyDescent="0.25">
      <c r="A918" s="12" t="s">
        <v>2000</v>
      </c>
      <c r="B918" s="12" t="s">
        <v>2138</v>
      </c>
    </row>
    <row r="919" spans="1:2" x14ac:dyDescent="0.25">
      <c r="A919" s="26" t="s">
        <v>2654</v>
      </c>
      <c r="B919" s="26" t="s">
        <v>2138</v>
      </c>
    </row>
    <row r="920" spans="1:2" x14ac:dyDescent="0.25">
      <c r="A920" s="26" t="s">
        <v>2621</v>
      </c>
      <c r="B920" s="26" t="s">
        <v>2138</v>
      </c>
    </row>
    <row r="921" spans="1:2" x14ac:dyDescent="0.25">
      <c r="A921" s="26" t="s">
        <v>2622</v>
      </c>
      <c r="B921" s="26" t="s">
        <v>2138</v>
      </c>
    </row>
    <row r="922" spans="1:2" x14ac:dyDescent="0.25">
      <c r="A922" s="26" t="s">
        <v>2397</v>
      </c>
      <c r="B922" s="26" t="s">
        <v>2138</v>
      </c>
    </row>
    <row r="923" spans="1:2" x14ac:dyDescent="0.25">
      <c r="A923" s="12" t="s">
        <v>2001</v>
      </c>
      <c r="B923" s="12" t="s">
        <v>2138</v>
      </c>
    </row>
    <row r="924" spans="1:2" x14ac:dyDescent="0.25">
      <c r="A924" s="24" t="s">
        <v>2398</v>
      </c>
      <c r="B924" s="24" t="s">
        <v>2138</v>
      </c>
    </row>
    <row r="925" spans="1:2" x14ac:dyDescent="0.25">
      <c r="A925" s="26" t="s">
        <v>2306</v>
      </c>
      <c r="B925" s="27" t="s">
        <v>2140</v>
      </c>
    </row>
    <row r="926" spans="1:2" x14ac:dyDescent="0.25">
      <c r="A926" s="26" t="s">
        <v>2655</v>
      </c>
      <c r="B926" s="26" t="s">
        <v>2140</v>
      </c>
    </row>
    <row r="927" spans="1:2" x14ac:dyDescent="0.25">
      <c r="A927" s="26" t="s">
        <v>2431</v>
      </c>
      <c r="B927" s="26" t="s">
        <v>2008</v>
      </c>
    </row>
    <row r="928" spans="1:2" x14ac:dyDescent="0.25">
      <c r="A928" s="26" t="s">
        <v>3114</v>
      </c>
      <c r="B928" s="26" t="s">
        <v>2138</v>
      </c>
    </row>
    <row r="929" spans="1:2" x14ac:dyDescent="0.25">
      <c r="A929" s="26" t="s">
        <v>2804</v>
      </c>
      <c r="B929" s="26" t="s">
        <v>2138</v>
      </c>
    </row>
    <row r="930" spans="1:2" x14ac:dyDescent="0.25">
      <c r="A930" s="12" t="s">
        <v>2002</v>
      </c>
      <c r="B930" s="12" t="s">
        <v>2141</v>
      </c>
    </row>
    <row r="931" spans="1:2" x14ac:dyDescent="0.25">
      <c r="A931" s="12" t="s">
        <v>2003</v>
      </c>
      <c r="B931" s="12" t="s">
        <v>2138</v>
      </c>
    </row>
    <row r="932" spans="1:2" x14ac:dyDescent="0.25">
      <c r="A932" s="12" t="s">
        <v>2143</v>
      </c>
      <c r="B932" s="12" t="s">
        <v>2144</v>
      </c>
    </row>
    <row r="933" spans="1:2" x14ac:dyDescent="0.25">
      <c r="A933" s="26" t="s">
        <v>2656</v>
      </c>
      <c r="B933" s="26" t="s">
        <v>2137</v>
      </c>
    </row>
    <row r="934" spans="1:2" x14ac:dyDescent="0.25">
      <c r="A934" s="26" t="s">
        <v>2623</v>
      </c>
      <c r="B934" s="26" t="s">
        <v>2137</v>
      </c>
    </row>
    <row r="935" spans="1:2" x14ac:dyDescent="0.25">
      <c r="A935" s="26" t="s">
        <v>2624</v>
      </c>
      <c r="B935" s="26" t="s">
        <v>2137</v>
      </c>
    </row>
    <row r="936" spans="1:2" x14ac:dyDescent="0.25">
      <c r="A936" s="26" t="s">
        <v>2522</v>
      </c>
      <c r="B936" s="26" t="s">
        <v>2137</v>
      </c>
    </row>
    <row r="937" spans="1:2" x14ac:dyDescent="0.25">
      <c r="A937" s="26" t="s">
        <v>2305</v>
      </c>
      <c r="B937" s="27" t="s">
        <v>2137</v>
      </c>
    </row>
    <row r="938" spans="1:2" x14ac:dyDescent="0.25">
      <c r="A938" s="12" t="s">
        <v>2004</v>
      </c>
      <c r="B938" s="12" t="s">
        <v>2137</v>
      </c>
    </row>
    <row r="939" spans="1:2" x14ac:dyDescent="0.25">
      <c r="A939" s="26" t="s">
        <v>2504</v>
      </c>
      <c r="B939" s="26" t="s">
        <v>2137</v>
      </c>
    </row>
    <row r="940" spans="1:2" x14ac:dyDescent="0.25">
      <c r="A940" s="26" t="s">
        <v>2508</v>
      </c>
      <c r="B940" s="26" t="s">
        <v>2137</v>
      </c>
    </row>
    <row r="941" spans="1:2" x14ac:dyDescent="0.25">
      <c r="A941" s="26" t="s">
        <v>2304</v>
      </c>
      <c r="B941" s="27" t="s">
        <v>2008</v>
      </c>
    </row>
    <row r="942" spans="1:2" x14ac:dyDescent="0.25">
      <c r="A942" s="26" t="s">
        <v>2399</v>
      </c>
      <c r="B942" s="26" t="s">
        <v>2008</v>
      </c>
    </row>
    <row r="943" spans="1:2" x14ac:dyDescent="0.25">
      <c r="A943" s="26" t="s">
        <v>2657</v>
      </c>
      <c r="B943" s="26" t="s">
        <v>2137</v>
      </c>
    </row>
    <row r="944" spans="1:2" x14ac:dyDescent="0.25">
      <c r="A944" s="26" t="s">
        <v>2499</v>
      </c>
      <c r="B944" s="26" t="s">
        <v>2008</v>
      </c>
    </row>
    <row r="945" spans="1:2" x14ac:dyDescent="0.25">
      <c r="A945" s="26" t="s">
        <v>2517</v>
      </c>
      <c r="B945" s="26" t="s">
        <v>2137</v>
      </c>
    </row>
  </sheetData>
  <autoFilter ref="A1:B945" xr:uid="{C631CA7F-AEA4-4298-805B-2D91F1A13213}">
    <sortState ref="A2:B945">
      <sortCondition ref="A2:A945"/>
    </sortState>
  </autoFilter>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731E-0C69-48B7-8770-A0FE3A1FB946}">
  <sheetPr codeName="Feuil1"/>
  <dimension ref="A1:B2774"/>
  <sheetViews>
    <sheetView topLeftCell="A1561" workbookViewId="0">
      <selection activeCell="A1575" sqref="A1575"/>
    </sheetView>
  </sheetViews>
  <sheetFormatPr baseColWidth="10" defaultRowHeight="15" x14ac:dyDescent="0.25"/>
  <cols>
    <col min="1" max="1" width="92" bestFit="1" customWidth="1"/>
    <col min="2" max="2" width="104.5703125" bestFit="1" customWidth="1"/>
  </cols>
  <sheetData>
    <row r="1" spans="1:2" x14ac:dyDescent="0.25">
      <c r="A1" s="68" t="s">
        <v>0</v>
      </c>
      <c r="B1" s="68" t="s">
        <v>1</v>
      </c>
    </row>
    <row r="2" spans="1:2" x14ac:dyDescent="0.25">
      <c r="A2" s="69" t="s">
        <v>2</v>
      </c>
      <c r="B2" s="69" t="s">
        <v>2</v>
      </c>
    </row>
    <row r="3" spans="1:2" x14ac:dyDescent="0.25">
      <c r="A3" s="69" t="s">
        <v>4268</v>
      </c>
      <c r="B3" s="69" t="s">
        <v>4268</v>
      </c>
    </row>
    <row r="4" spans="1:2" x14ac:dyDescent="0.25">
      <c r="A4" s="69" t="s">
        <v>3</v>
      </c>
      <c r="B4" s="69" t="s">
        <v>3</v>
      </c>
    </row>
    <row r="5" spans="1:2" x14ac:dyDescent="0.25">
      <c r="A5" s="69" t="s">
        <v>4</v>
      </c>
      <c r="B5" s="69" t="s">
        <v>4269</v>
      </c>
    </row>
    <row r="6" spans="1:2" x14ac:dyDescent="0.25">
      <c r="A6" s="69" t="s">
        <v>5</v>
      </c>
      <c r="B6" s="69" t="s">
        <v>4269</v>
      </c>
    </row>
    <row r="7" spans="1:2" x14ac:dyDescent="0.25">
      <c r="A7" s="69" t="s">
        <v>6</v>
      </c>
      <c r="B7" s="69" t="s">
        <v>4269</v>
      </c>
    </row>
    <row r="8" spans="1:2" x14ac:dyDescent="0.25">
      <c r="A8" s="69" t="s">
        <v>7</v>
      </c>
      <c r="B8" s="69" t="s">
        <v>4269</v>
      </c>
    </row>
    <row r="9" spans="1:2" x14ac:dyDescent="0.25">
      <c r="A9" s="69" t="s">
        <v>8</v>
      </c>
      <c r="B9" s="69" t="s">
        <v>4269</v>
      </c>
    </row>
    <row r="10" spans="1:2" x14ac:dyDescent="0.25">
      <c r="A10" s="69" t="s">
        <v>4270</v>
      </c>
      <c r="B10" s="69" t="s">
        <v>4270</v>
      </c>
    </row>
    <row r="11" spans="1:2" x14ac:dyDescent="0.25">
      <c r="A11" s="69" t="s">
        <v>9</v>
      </c>
      <c r="B11" s="69" t="s">
        <v>9</v>
      </c>
    </row>
    <row r="12" spans="1:2" x14ac:dyDescent="0.25">
      <c r="A12" s="69" t="s">
        <v>4271</v>
      </c>
      <c r="B12" s="69" t="s">
        <v>4271</v>
      </c>
    </row>
    <row r="13" spans="1:2" x14ac:dyDescent="0.25">
      <c r="A13" s="69" t="s">
        <v>4272</v>
      </c>
      <c r="B13" s="69" t="s">
        <v>4272</v>
      </c>
    </row>
    <row r="14" spans="1:2" x14ac:dyDescent="0.25">
      <c r="A14" s="69" t="s">
        <v>4273</v>
      </c>
      <c r="B14" s="69" t="s">
        <v>4273</v>
      </c>
    </row>
    <row r="15" spans="1:2" x14ac:dyDescent="0.25">
      <c r="A15" s="69" t="s">
        <v>10</v>
      </c>
      <c r="B15" s="69" t="s">
        <v>10</v>
      </c>
    </row>
    <row r="16" spans="1:2" x14ac:dyDescent="0.25">
      <c r="A16" s="69" t="s">
        <v>11</v>
      </c>
      <c r="B16" s="69" t="s">
        <v>11</v>
      </c>
    </row>
    <row r="17" spans="1:2" x14ac:dyDescent="0.25">
      <c r="A17" s="69" t="s">
        <v>12</v>
      </c>
      <c r="B17" s="69" t="s">
        <v>12</v>
      </c>
    </row>
    <row r="18" spans="1:2" x14ac:dyDescent="0.25">
      <c r="A18" s="69" t="s">
        <v>13</v>
      </c>
      <c r="B18" s="69" t="s">
        <v>13</v>
      </c>
    </row>
    <row r="19" spans="1:2" x14ac:dyDescent="0.25">
      <c r="A19" s="69" t="s">
        <v>14</v>
      </c>
      <c r="B19" s="69" t="s">
        <v>14</v>
      </c>
    </row>
    <row r="20" spans="1:2" x14ac:dyDescent="0.25">
      <c r="A20" s="69" t="s">
        <v>4274</v>
      </c>
      <c r="B20" s="69" t="s">
        <v>4274</v>
      </c>
    </row>
    <row r="21" spans="1:2" x14ac:dyDescent="0.25">
      <c r="A21" s="69" t="s">
        <v>15</v>
      </c>
      <c r="B21" s="69" t="s">
        <v>15</v>
      </c>
    </row>
    <row r="22" spans="1:2" x14ac:dyDescent="0.25">
      <c r="A22" s="69" t="s">
        <v>16</v>
      </c>
      <c r="B22" s="69" t="s">
        <v>16</v>
      </c>
    </row>
    <row r="23" spans="1:2" x14ac:dyDescent="0.25">
      <c r="A23" s="69" t="s">
        <v>4275</v>
      </c>
      <c r="B23" s="69" t="s">
        <v>4275</v>
      </c>
    </row>
    <row r="24" spans="1:2" x14ac:dyDescent="0.25">
      <c r="A24" s="69" t="s">
        <v>17</v>
      </c>
      <c r="B24" s="69" t="s">
        <v>17</v>
      </c>
    </row>
    <row r="25" spans="1:2" x14ac:dyDescent="0.25">
      <c r="A25" s="69" t="s">
        <v>18</v>
      </c>
      <c r="B25" s="69" t="s">
        <v>18</v>
      </c>
    </row>
    <row r="26" spans="1:2" x14ac:dyDescent="0.25">
      <c r="A26" s="69" t="s">
        <v>19</v>
      </c>
      <c r="B26" s="69" t="s">
        <v>19</v>
      </c>
    </row>
    <row r="27" spans="1:2" x14ac:dyDescent="0.25">
      <c r="A27" s="69" t="s">
        <v>4276</v>
      </c>
      <c r="B27" s="69" t="s">
        <v>4276</v>
      </c>
    </row>
    <row r="28" spans="1:2" x14ac:dyDescent="0.25">
      <c r="A28" s="69" t="s">
        <v>20</v>
      </c>
      <c r="B28" s="69" t="s">
        <v>21</v>
      </c>
    </row>
    <row r="29" spans="1:2" x14ac:dyDescent="0.25">
      <c r="A29" s="69" t="s">
        <v>22</v>
      </c>
      <c r="B29" s="69" t="s">
        <v>21</v>
      </c>
    </row>
    <row r="30" spans="1:2" x14ac:dyDescent="0.25">
      <c r="A30" s="69" t="s">
        <v>4277</v>
      </c>
      <c r="B30" s="69" t="s">
        <v>21</v>
      </c>
    </row>
    <row r="31" spans="1:2" x14ac:dyDescent="0.25">
      <c r="A31" s="69" t="s">
        <v>23</v>
      </c>
      <c r="B31" s="69" t="s">
        <v>21</v>
      </c>
    </row>
    <row r="32" spans="1:2" x14ac:dyDescent="0.25">
      <c r="A32" s="69" t="s">
        <v>24</v>
      </c>
      <c r="B32" s="69" t="s">
        <v>24</v>
      </c>
    </row>
    <row r="33" spans="1:2" x14ac:dyDescent="0.25">
      <c r="A33" s="69" t="s">
        <v>4278</v>
      </c>
      <c r="B33" s="69" t="s">
        <v>24</v>
      </c>
    </row>
    <row r="34" spans="1:2" x14ac:dyDescent="0.25">
      <c r="A34" s="69" t="s">
        <v>4279</v>
      </c>
      <c r="B34" s="69" t="s">
        <v>24</v>
      </c>
    </row>
    <row r="35" spans="1:2" x14ac:dyDescent="0.25">
      <c r="A35" s="69" t="s">
        <v>4280</v>
      </c>
      <c r="B35" s="69" t="s">
        <v>24</v>
      </c>
    </row>
    <row r="36" spans="1:2" x14ac:dyDescent="0.25">
      <c r="A36" s="69" t="s">
        <v>4281</v>
      </c>
      <c r="B36" s="69" t="s">
        <v>24</v>
      </c>
    </row>
    <row r="37" spans="1:2" x14ac:dyDescent="0.25">
      <c r="A37" s="69" t="s">
        <v>4282</v>
      </c>
      <c r="B37" s="69" t="s">
        <v>24</v>
      </c>
    </row>
    <row r="38" spans="1:2" x14ac:dyDescent="0.25">
      <c r="A38" s="69" t="s">
        <v>4283</v>
      </c>
      <c r="B38" s="69" t="s">
        <v>24</v>
      </c>
    </row>
    <row r="39" spans="1:2" x14ac:dyDescent="0.25">
      <c r="A39" s="69" t="s">
        <v>4284</v>
      </c>
      <c r="B39" s="69" t="s">
        <v>24</v>
      </c>
    </row>
    <row r="40" spans="1:2" x14ac:dyDescent="0.25">
      <c r="A40" s="69" t="s">
        <v>4285</v>
      </c>
      <c r="B40" s="69" t="s">
        <v>24</v>
      </c>
    </row>
    <row r="41" spans="1:2" x14ac:dyDescent="0.25">
      <c r="A41" s="69" t="s">
        <v>4286</v>
      </c>
      <c r="B41" s="69" t="s">
        <v>24</v>
      </c>
    </row>
    <row r="42" spans="1:2" x14ac:dyDescent="0.25">
      <c r="A42" s="69" t="s">
        <v>4287</v>
      </c>
      <c r="B42" s="69" t="s">
        <v>24</v>
      </c>
    </row>
    <row r="43" spans="1:2" x14ac:dyDescent="0.25">
      <c r="A43" s="69" t="s">
        <v>4288</v>
      </c>
      <c r="B43" s="69" t="s">
        <v>24</v>
      </c>
    </row>
    <row r="44" spans="1:2" x14ac:dyDescent="0.25">
      <c r="A44" s="69" t="s">
        <v>4289</v>
      </c>
      <c r="B44" s="69" t="s">
        <v>24</v>
      </c>
    </row>
    <row r="45" spans="1:2" x14ac:dyDescent="0.25">
      <c r="A45" s="69" t="s">
        <v>4290</v>
      </c>
      <c r="B45" s="69" t="s">
        <v>24</v>
      </c>
    </row>
    <row r="46" spans="1:2" x14ac:dyDescent="0.25">
      <c r="A46" s="69" t="s">
        <v>4291</v>
      </c>
      <c r="B46" s="69" t="s">
        <v>24</v>
      </c>
    </row>
    <row r="47" spans="1:2" x14ac:dyDescent="0.25">
      <c r="A47" s="69" t="s">
        <v>4292</v>
      </c>
      <c r="B47" s="69" t="s">
        <v>24</v>
      </c>
    </row>
    <row r="48" spans="1:2" x14ac:dyDescent="0.25">
      <c r="A48" s="69" t="s">
        <v>4293</v>
      </c>
      <c r="B48" s="69" t="s">
        <v>24</v>
      </c>
    </row>
    <row r="49" spans="1:2" x14ac:dyDescent="0.25">
      <c r="A49" s="69" t="s">
        <v>25</v>
      </c>
      <c r="B49" s="69" t="s">
        <v>25</v>
      </c>
    </row>
    <row r="50" spans="1:2" x14ac:dyDescent="0.25">
      <c r="A50" s="69" t="s">
        <v>26</v>
      </c>
      <c r="B50" s="69" t="s">
        <v>26</v>
      </c>
    </row>
    <row r="51" spans="1:2" x14ac:dyDescent="0.25">
      <c r="A51" s="69" t="s">
        <v>4294</v>
      </c>
      <c r="B51" s="69" t="s">
        <v>4294</v>
      </c>
    </row>
    <row r="52" spans="1:2" x14ac:dyDescent="0.25">
      <c r="A52" s="69" t="s">
        <v>4295</v>
      </c>
      <c r="B52" s="69" t="s">
        <v>4295</v>
      </c>
    </row>
    <row r="53" spans="1:2" x14ac:dyDescent="0.25">
      <c r="A53" s="69" t="s">
        <v>4296</v>
      </c>
      <c r="B53" s="69" t="s">
        <v>4296</v>
      </c>
    </row>
    <row r="54" spans="1:2" x14ac:dyDescent="0.25">
      <c r="A54" s="69" t="s">
        <v>27</v>
      </c>
      <c r="B54" s="69" t="s">
        <v>27</v>
      </c>
    </row>
    <row r="55" spans="1:2" x14ac:dyDescent="0.25">
      <c r="A55" s="69" t="s">
        <v>28</v>
      </c>
      <c r="B55" s="69" t="s">
        <v>28</v>
      </c>
    </row>
    <row r="56" spans="1:2" x14ac:dyDescent="0.25">
      <c r="A56" s="69" t="s">
        <v>4297</v>
      </c>
      <c r="B56" s="69" t="s">
        <v>4297</v>
      </c>
    </row>
    <row r="57" spans="1:2" x14ac:dyDescent="0.25">
      <c r="A57" s="69" t="s">
        <v>29</v>
      </c>
      <c r="B57" s="69" t="s">
        <v>29</v>
      </c>
    </row>
    <row r="58" spans="1:2" x14ac:dyDescent="0.25">
      <c r="A58" s="69" t="s">
        <v>4298</v>
      </c>
      <c r="B58" s="69" t="s">
        <v>4298</v>
      </c>
    </row>
    <row r="59" spans="1:2" x14ac:dyDescent="0.25">
      <c r="A59" s="69" t="s">
        <v>4299</v>
      </c>
      <c r="B59" s="69" t="s">
        <v>4299</v>
      </c>
    </row>
    <row r="60" spans="1:2" x14ac:dyDescent="0.25">
      <c r="A60" s="69" t="s">
        <v>4300</v>
      </c>
      <c r="B60" s="69" t="s">
        <v>4300</v>
      </c>
    </row>
    <row r="61" spans="1:2" x14ac:dyDescent="0.25">
      <c r="A61" s="69" t="s">
        <v>30</v>
      </c>
      <c r="B61" s="69" t="s">
        <v>30</v>
      </c>
    </row>
    <row r="62" spans="1:2" x14ac:dyDescent="0.25">
      <c r="A62" s="69" t="s">
        <v>2665</v>
      </c>
      <c r="B62" s="69" t="s">
        <v>2665</v>
      </c>
    </row>
    <row r="63" spans="1:2" x14ac:dyDescent="0.25">
      <c r="A63" s="69" t="s">
        <v>31</v>
      </c>
      <c r="B63" s="69" t="s">
        <v>31</v>
      </c>
    </row>
    <row r="64" spans="1:2" x14ac:dyDescent="0.25">
      <c r="A64" s="69" t="s">
        <v>32</v>
      </c>
      <c r="B64" s="69" t="s">
        <v>32</v>
      </c>
    </row>
    <row r="65" spans="1:2" x14ac:dyDescent="0.25">
      <c r="A65" s="69" t="s">
        <v>33</v>
      </c>
      <c r="B65" s="69" t="s">
        <v>33</v>
      </c>
    </row>
    <row r="66" spans="1:2" x14ac:dyDescent="0.25">
      <c r="A66" s="69" t="s">
        <v>34</v>
      </c>
      <c r="B66" s="69" t="s">
        <v>34</v>
      </c>
    </row>
    <row r="67" spans="1:2" x14ac:dyDescent="0.25">
      <c r="A67" s="69" t="s">
        <v>35</v>
      </c>
      <c r="B67" s="69" t="s">
        <v>35</v>
      </c>
    </row>
    <row r="68" spans="1:2" x14ac:dyDescent="0.25">
      <c r="A68" s="69" t="s">
        <v>36</v>
      </c>
      <c r="B68" s="69" t="s">
        <v>36</v>
      </c>
    </row>
    <row r="69" spans="1:2" x14ac:dyDescent="0.25">
      <c r="A69" s="69" t="s">
        <v>4301</v>
      </c>
      <c r="B69" s="69" t="s">
        <v>4301</v>
      </c>
    </row>
    <row r="70" spans="1:2" x14ac:dyDescent="0.25">
      <c r="A70" s="69" t="s">
        <v>37</v>
      </c>
      <c r="B70" s="69" t="s">
        <v>37</v>
      </c>
    </row>
    <row r="71" spans="1:2" x14ac:dyDescent="0.25">
      <c r="A71" s="69" t="s">
        <v>38</v>
      </c>
      <c r="B71" s="69" t="s">
        <v>38</v>
      </c>
    </row>
    <row r="72" spans="1:2" x14ac:dyDescent="0.25">
      <c r="A72" s="69" t="s">
        <v>39</v>
      </c>
      <c r="B72" s="69" t="s">
        <v>39</v>
      </c>
    </row>
    <row r="73" spans="1:2" x14ac:dyDescent="0.25">
      <c r="A73" s="69" t="s">
        <v>40</v>
      </c>
      <c r="B73" s="69" t="s">
        <v>2267</v>
      </c>
    </row>
    <row r="74" spans="1:2" x14ac:dyDescent="0.25">
      <c r="A74" s="69" t="s">
        <v>41</v>
      </c>
      <c r="B74" s="69" t="s">
        <v>2267</v>
      </c>
    </row>
    <row r="75" spans="1:2" x14ac:dyDescent="0.25">
      <c r="A75" s="69" t="s">
        <v>42</v>
      </c>
      <c r="B75" s="69" t="s">
        <v>42</v>
      </c>
    </row>
    <row r="76" spans="1:2" x14ac:dyDescent="0.25">
      <c r="A76" s="69" t="s">
        <v>4302</v>
      </c>
      <c r="B76" s="69" t="s">
        <v>4302</v>
      </c>
    </row>
    <row r="77" spans="1:2" x14ac:dyDescent="0.25">
      <c r="A77" s="69" t="s">
        <v>4303</v>
      </c>
      <c r="B77" s="69" t="s">
        <v>4303</v>
      </c>
    </row>
    <row r="78" spans="1:2" x14ac:dyDescent="0.25">
      <c r="A78" s="69" t="s">
        <v>4304</v>
      </c>
      <c r="B78" s="69" t="s">
        <v>4304</v>
      </c>
    </row>
    <row r="79" spans="1:2" x14ac:dyDescent="0.25">
      <c r="A79" s="69" t="s">
        <v>4305</v>
      </c>
      <c r="B79" s="69" t="s">
        <v>4305</v>
      </c>
    </row>
    <row r="80" spans="1:2" x14ac:dyDescent="0.25">
      <c r="A80" s="69" t="s">
        <v>43</v>
      </c>
      <c r="B80" s="69" t="s">
        <v>43</v>
      </c>
    </row>
    <row r="81" spans="1:2" x14ac:dyDescent="0.25">
      <c r="A81" s="69" t="s">
        <v>4306</v>
      </c>
      <c r="B81" s="69" t="s">
        <v>4306</v>
      </c>
    </row>
    <row r="82" spans="1:2" x14ac:dyDescent="0.25">
      <c r="A82" s="69" t="s">
        <v>44</v>
      </c>
      <c r="B82" s="69" t="s">
        <v>44</v>
      </c>
    </row>
    <row r="83" spans="1:2" x14ac:dyDescent="0.25">
      <c r="A83" s="69" t="s">
        <v>2666</v>
      </c>
      <c r="B83" s="69" t="s">
        <v>2666</v>
      </c>
    </row>
    <row r="84" spans="1:2" x14ac:dyDescent="0.25">
      <c r="A84" s="69" t="s">
        <v>4307</v>
      </c>
      <c r="B84" s="69" t="s">
        <v>4307</v>
      </c>
    </row>
    <row r="85" spans="1:2" x14ac:dyDescent="0.25">
      <c r="A85" s="69" t="s">
        <v>2667</v>
      </c>
      <c r="B85" s="69" t="s">
        <v>2667</v>
      </c>
    </row>
    <row r="86" spans="1:2" x14ac:dyDescent="0.25">
      <c r="A86" s="69" t="s">
        <v>45</v>
      </c>
      <c r="B86" s="69" t="s">
        <v>45</v>
      </c>
    </row>
    <row r="87" spans="1:2" x14ac:dyDescent="0.25">
      <c r="A87" s="69" t="s">
        <v>46</v>
      </c>
      <c r="B87" s="69" t="s">
        <v>46</v>
      </c>
    </row>
    <row r="88" spans="1:2" x14ac:dyDescent="0.25">
      <c r="A88" s="69" t="s">
        <v>47</v>
      </c>
      <c r="B88" s="69" t="s">
        <v>47</v>
      </c>
    </row>
    <row r="89" spans="1:2" x14ac:dyDescent="0.25">
      <c r="A89" s="69" t="s">
        <v>48</v>
      </c>
      <c r="B89" s="69" t="s">
        <v>48</v>
      </c>
    </row>
    <row r="90" spans="1:2" x14ac:dyDescent="0.25">
      <c r="A90" s="69" t="s">
        <v>49</v>
      </c>
      <c r="B90" s="69" t="s">
        <v>49</v>
      </c>
    </row>
    <row r="91" spans="1:2" x14ac:dyDescent="0.25">
      <c r="A91" s="69" t="s">
        <v>2797</v>
      </c>
      <c r="B91" s="69" t="s">
        <v>2797</v>
      </c>
    </row>
    <row r="92" spans="1:2" x14ac:dyDescent="0.25">
      <c r="A92" s="69" t="s">
        <v>4308</v>
      </c>
      <c r="B92" s="69" t="s">
        <v>4308</v>
      </c>
    </row>
    <row r="93" spans="1:2" x14ac:dyDescent="0.25">
      <c r="A93" s="69" t="s">
        <v>50</v>
      </c>
      <c r="B93" s="69" t="s">
        <v>50</v>
      </c>
    </row>
    <row r="94" spans="1:2" x14ac:dyDescent="0.25">
      <c r="A94" s="69" t="s">
        <v>51</v>
      </c>
      <c r="B94" s="69" t="s">
        <v>51</v>
      </c>
    </row>
    <row r="95" spans="1:2" x14ac:dyDescent="0.25">
      <c r="A95" s="69" t="s">
        <v>4309</v>
      </c>
      <c r="B95" s="69" t="s">
        <v>4309</v>
      </c>
    </row>
    <row r="96" spans="1:2" x14ac:dyDescent="0.25">
      <c r="A96" s="69" t="s">
        <v>4310</v>
      </c>
      <c r="B96" s="69" t="s">
        <v>4310</v>
      </c>
    </row>
    <row r="97" spans="1:2" x14ac:dyDescent="0.25">
      <c r="A97" s="69" t="s">
        <v>52</v>
      </c>
      <c r="B97" s="69" t="s">
        <v>52</v>
      </c>
    </row>
    <row r="98" spans="1:2" x14ac:dyDescent="0.25">
      <c r="A98" s="69" t="s">
        <v>53</v>
      </c>
      <c r="B98" s="69" t="s">
        <v>53</v>
      </c>
    </row>
    <row r="99" spans="1:2" x14ac:dyDescent="0.25">
      <c r="A99" s="69" t="s">
        <v>54</v>
      </c>
      <c r="B99" s="69" t="s">
        <v>54</v>
      </c>
    </row>
    <row r="100" spans="1:2" x14ac:dyDescent="0.25">
      <c r="A100" s="69" t="s">
        <v>4311</v>
      </c>
      <c r="B100" s="69" t="s">
        <v>4311</v>
      </c>
    </row>
    <row r="101" spans="1:2" x14ac:dyDescent="0.25">
      <c r="A101" s="69" t="s">
        <v>55</v>
      </c>
      <c r="B101" s="69" t="s">
        <v>55</v>
      </c>
    </row>
    <row r="102" spans="1:2" x14ac:dyDescent="0.25">
      <c r="A102" s="69" t="s">
        <v>56</v>
      </c>
      <c r="B102" s="69" t="s">
        <v>56</v>
      </c>
    </row>
    <row r="103" spans="1:2" x14ac:dyDescent="0.25">
      <c r="A103" s="69" t="s">
        <v>57</v>
      </c>
      <c r="B103" s="69" t="s">
        <v>57</v>
      </c>
    </row>
    <row r="104" spans="1:2" x14ac:dyDescent="0.25">
      <c r="A104" s="69" t="s">
        <v>4312</v>
      </c>
      <c r="B104" s="69" t="s">
        <v>4312</v>
      </c>
    </row>
    <row r="105" spans="1:2" x14ac:dyDescent="0.25">
      <c r="A105" s="69" t="s">
        <v>58</v>
      </c>
      <c r="B105" s="69" t="s">
        <v>58</v>
      </c>
    </row>
    <row r="106" spans="1:2" x14ac:dyDescent="0.25">
      <c r="A106" s="69" t="s">
        <v>59</v>
      </c>
      <c r="B106" s="69" t="s">
        <v>59</v>
      </c>
    </row>
    <row r="107" spans="1:2" x14ac:dyDescent="0.25">
      <c r="A107" s="69" t="s">
        <v>60</v>
      </c>
      <c r="B107" s="69" t="s">
        <v>60</v>
      </c>
    </row>
    <row r="108" spans="1:2" x14ac:dyDescent="0.25">
      <c r="A108" s="69" t="s">
        <v>61</v>
      </c>
      <c r="B108" s="69" t="s">
        <v>61</v>
      </c>
    </row>
    <row r="109" spans="1:2" x14ac:dyDescent="0.25">
      <c r="A109" s="69" t="s">
        <v>2668</v>
      </c>
      <c r="B109" s="69" t="s">
        <v>2668</v>
      </c>
    </row>
    <row r="110" spans="1:2" x14ac:dyDescent="0.25">
      <c r="A110" s="69" t="s">
        <v>62</v>
      </c>
      <c r="B110" s="69" t="s">
        <v>62</v>
      </c>
    </row>
    <row r="111" spans="1:2" x14ac:dyDescent="0.25">
      <c r="A111" s="69" t="s">
        <v>4313</v>
      </c>
      <c r="B111" s="69" t="s">
        <v>4313</v>
      </c>
    </row>
    <row r="112" spans="1:2" x14ac:dyDescent="0.25">
      <c r="A112" s="69" t="s">
        <v>63</v>
      </c>
      <c r="B112" s="69" t="s">
        <v>63</v>
      </c>
    </row>
    <row r="113" spans="1:2" x14ac:dyDescent="0.25">
      <c r="A113" s="69" t="s">
        <v>4314</v>
      </c>
      <c r="B113" s="69" t="s">
        <v>4314</v>
      </c>
    </row>
    <row r="114" spans="1:2" x14ac:dyDescent="0.25">
      <c r="A114" s="69" t="s">
        <v>64</v>
      </c>
      <c r="B114" s="69" t="s">
        <v>64</v>
      </c>
    </row>
    <row r="115" spans="1:2" x14ac:dyDescent="0.25">
      <c r="A115" s="69" t="s">
        <v>65</v>
      </c>
      <c r="B115" s="69" t="s">
        <v>65</v>
      </c>
    </row>
    <row r="116" spans="1:2" x14ac:dyDescent="0.25">
      <c r="A116" s="69" t="s">
        <v>2793</v>
      </c>
      <c r="B116" s="69" t="s">
        <v>2793</v>
      </c>
    </row>
    <row r="117" spans="1:2" x14ac:dyDescent="0.25">
      <c r="A117" s="69" t="s">
        <v>4315</v>
      </c>
      <c r="B117" s="69" t="s">
        <v>4315</v>
      </c>
    </row>
    <row r="118" spans="1:2" x14ac:dyDescent="0.25">
      <c r="A118" s="69" t="s">
        <v>66</v>
      </c>
      <c r="B118" s="69" t="s">
        <v>66</v>
      </c>
    </row>
    <row r="119" spans="1:2" x14ac:dyDescent="0.25">
      <c r="A119" s="69" t="s">
        <v>67</v>
      </c>
      <c r="B119" s="69" t="s">
        <v>67</v>
      </c>
    </row>
    <row r="120" spans="1:2" x14ac:dyDescent="0.25">
      <c r="A120" s="69" t="s">
        <v>68</v>
      </c>
      <c r="B120" s="69" t="s">
        <v>68</v>
      </c>
    </row>
    <row r="121" spans="1:2" x14ac:dyDescent="0.25">
      <c r="A121" s="69" t="s">
        <v>4316</v>
      </c>
      <c r="B121" s="69" t="s">
        <v>4316</v>
      </c>
    </row>
    <row r="122" spans="1:2" x14ac:dyDescent="0.25">
      <c r="A122" s="69" t="s">
        <v>2798</v>
      </c>
      <c r="B122" s="69" t="s">
        <v>2798</v>
      </c>
    </row>
    <row r="123" spans="1:2" x14ac:dyDescent="0.25">
      <c r="A123" s="69" t="s">
        <v>4317</v>
      </c>
      <c r="B123" s="69" t="s">
        <v>4317</v>
      </c>
    </row>
    <row r="124" spans="1:2" x14ac:dyDescent="0.25">
      <c r="A124" s="69" t="s">
        <v>69</v>
      </c>
      <c r="B124" s="69" t="s">
        <v>69</v>
      </c>
    </row>
    <row r="125" spans="1:2" x14ac:dyDescent="0.25">
      <c r="A125" s="69" t="s">
        <v>70</v>
      </c>
      <c r="B125" s="69" t="s">
        <v>70</v>
      </c>
    </row>
    <row r="126" spans="1:2" x14ac:dyDescent="0.25">
      <c r="A126" s="69" t="s">
        <v>71</v>
      </c>
      <c r="B126" s="69" t="s">
        <v>71</v>
      </c>
    </row>
    <row r="127" spans="1:2" x14ac:dyDescent="0.25">
      <c r="A127" s="69" t="s">
        <v>72</v>
      </c>
      <c r="B127" s="69" t="s">
        <v>72</v>
      </c>
    </row>
    <row r="128" spans="1:2" x14ac:dyDescent="0.25">
      <c r="A128" s="69" t="s">
        <v>73</v>
      </c>
      <c r="B128" s="69" t="s">
        <v>73</v>
      </c>
    </row>
    <row r="129" spans="1:2" x14ac:dyDescent="0.25">
      <c r="A129" s="69" t="s">
        <v>74</v>
      </c>
      <c r="B129" s="69" t="s">
        <v>4318</v>
      </c>
    </row>
    <row r="130" spans="1:2" x14ac:dyDescent="0.25">
      <c r="A130" s="69" t="s">
        <v>75</v>
      </c>
      <c r="B130" s="69" t="s">
        <v>4318</v>
      </c>
    </row>
    <row r="131" spans="1:2" x14ac:dyDescent="0.25">
      <c r="A131" s="69" t="s">
        <v>76</v>
      </c>
      <c r="B131" s="69" t="s">
        <v>4318</v>
      </c>
    </row>
    <row r="132" spans="1:2" x14ac:dyDescent="0.25">
      <c r="A132" s="69" t="s">
        <v>77</v>
      </c>
      <c r="B132" s="69" t="s">
        <v>4318</v>
      </c>
    </row>
    <row r="133" spans="1:2" x14ac:dyDescent="0.25">
      <c r="A133" s="69" t="s">
        <v>4319</v>
      </c>
      <c r="B133" s="69" t="s">
        <v>4319</v>
      </c>
    </row>
    <row r="134" spans="1:2" x14ac:dyDescent="0.25">
      <c r="A134" s="69" t="s">
        <v>4320</v>
      </c>
      <c r="B134" s="69" t="s">
        <v>4320</v>
      </c>
    </row>
    <row r="135" spans="1:2" x14ac:dyDescent="0.25">
      <c r="A135" s="69" t="s">
        <v>78</v>
      </c>
      <c r="B135" s="69" t="s">
        <v>78</v>
      </c>
    </row>
    <row r="136" spans="1:2" x14ac:dyDescent="0.25">
      <c r="A136" s="69" t="s">
        <v>79</v>
      </c>
      <c r="B136" s="69" t="s">
        <v>79</v>
      </c>
    </row>
    <row r="137" spans="1:2" x14ac:dyDescent="0.25">
      <c r="A137" s="69" t="s">
        <v>80</v>
      </c>
      <c r="B137" s="69" t="s">
        <v>80</v>
      </c>
    </row>
    <row r="138" spans="1:2" x14ac:dyDescent="0.25">
      <c r="A138" s="69" t="s">
        <v>4321</v>
      </c>
      <c r="B138" s="69" t="s">
        <v>4321</v>
      </c>
    </row>
    <row r="139" spans="1:2" x14ac:dyDescent="0.25">
      <c r="A139" s="69" t="s">
        <v>2669</v>
      </c>
      <c r="B139" s="69" t="s">
        <v>2669</v>
      </c>
    </row>
    <row r="140" spans="1:2" x14ac:dyDescent="0.25">
      <c r="A140" s="69" t="s">
        <v>81</v>
      </c>
      <c r="B140" s="69" t="s">
        <v>81</v>
      </c>
    </row>
    <row r="141" spans="1:2" x14ac:dyDescent="0.25">
      <c r="A141" s="69" t="s">
        <v>82</v>
      </c>
      <c r="B141" s="69" t="s">
        <v>82</v>
      </c>
    </row>
    <row r="142" spans="1:2" x14ac:dyDescent="0.25">
      <c r="A142" s="69" t="s">
        <v>4322</v>
      </c>
      <c r="B142" s="69" t="s">
        <v>4322</v>
      </c>
    </row>
    <row r="143" spans="1:2" x14ac:dyDescent="0.25">
      <c r="A143" s="69" t="s">
        <v>4323</v>
      </c>
      <c r="B143" s="69" t="s">
        <v>4323</v>
      </c>
    </row>
    <row r="144" spans="1:2" x14ac:dyDescent="0.25">
      <c r="A144" s="69" t="s">
        <v>4324</v>
      </c>
      <c r="B144" s="69" t="s">
        <v>4324</v>
      </c>
    </row>
    <row r="145" spans="1:2" x14ac:dyDescent="0.25">
      <c r="A145" s="69" t="s">
        <v>83</v>
      </c>
      <c r="B145" s="69" t="s">
        <v>83</v>
      </c>
    </row>
    <row r="146" spans="1:2" x14ac:dyDescent="0.25">
      <c r="A146" s="69" t="s">
        <v>84</v>
      </c>
      <c r="B146" s="69" t="s">
        <v>84</v>
      </c>
    </row>
    <row r="147" spans="1:2" x14ac:dyDescent="0.25">
      <c r="A147" s="69" t="s">
        <v>4325</v>
      </c>
      <c r="B147" s="69" t="s">
        <v>4325</v>
      </c>
    </row>
    <row r="148" spans="1:2" x14ac:dyDescent="0.25">
      <c r="A148" s="69" t="s">
        <v>85</v>
      </c>
      <c r="B148" s="69" t="s">
        <v>4326</v>
      </c>
    </row>
    <row r="149" spans="1:2" x14ac:dyDescent="0.25">
      <c r="A149" s="69" t="s">
        <v>86</v>
      </c>
      <c r="B149" s="69" t="s">
        <v>4326</v>
      </c>
    </row>
    <row r="150" spans="1:2" x14ac:dyDescent="0.25">
      <c r="A150" s="69" t="s">
        <v>87</v>
      </c>
      <c r="B150" s="69" t="s">
        <v>4326</v>
      </c>
    </row>
    <row r="151" spans="1:2" x14ac:dyDescent="0.25">
      <c r="A151" s="69" t="s">
        <v>88</v>
      </c>
      <c r="B151" s="69" t="s">
        <v>4326</v>
      </c>
    </row>
    <row r="152" spans="1:2" x14ac:dyDescent="0.25">
      <c r="A152" s="69" t="s">
        <v>89</v>
      </c>
      <c r="B152" s="69" t="s">
        <v>4326</v>
      </c>
    </row>
    <row r="153" spans="1:2" x14ac:dyDescent="0.25">
      <c r="A153" s="69" t="s">
        <v>90</v>
      </c>
      <c r="B153" s="69" t="s">
        <v>90</v>
      </c>
    </row>
    <row r="154" spans="1:2" x14ac:dyDescent="0.25">
      <c r="A154" s="69" t="s">
        <v>4327</v>
      </c>
      <c r="B154" s="69" t="s">
        <v>4327</v>
      </c>
    </row>
    <row r="155" spans="1:2" x14ac:dyDescent="0.25">
      <c r="A155" s="69" t="s">
        <v>91</v>
      </c>
      <c r="B155" s="69" t="s">
        <v>91</v>
      </c>
    </row>
    <row r="156" spans="1:2" x14ac:dyDescent="0.25">
      <c r="A156" s="69" t="s">
        <v>92</v>
      </c>
      <c r="B156" s="69" t="s">
        <v>92</v>
      </c>
    </row>
    <row r="157" spans="1:2" x14ac:dyDescent="0.25">
      <c r="A157" s="69" t="s">
        <v>93</v>
      </c>
      <c r="B157" s="69" t="s">
        <v>93</v>
      </c>
    </row>
    <row r="158" spans="1:2" x14ac:dyDescent="0.25">
      <c r="A158" s="69" t="s">
        <v>94</v>
      </c>
      <c r="B158" s="69" t="s">
        <v>94</v>
      </c>
    </row>
    <row r="159" spans="1:2" x14ac:dyDescent="0.25">
      <c r="A159" s="69" t="s">
        <v>4328</v>
      </c>
      <c r="B159" s="69" t="s">
        <v>4328</v>
      </c>
    </row>
    <row r="160" spans="1:2" x14ac:dyDescent="0.25">
      <c r="A160" s="69" t="s">
        <v>95</v>
      </c>
      <c r="B160" s="69" t="s">
        <v>95</v>
      </c>
    </row>
    <row r="161" spans="1:2" x14ac:dyDescent="0.25">
      <c r="A161" s="69" t="s">
        <v>96</v>
      </c>
      <c r="B161" s="69" t="s">
        <v>96</v>
      </c>
    </row>
    <row r="162" spans="1:2" x14ac:dyDescent="0.25">
      <c r="A162" s="69" t="s">
        <v>97</v>
      </c>
      <c r="B162" s="69" t="s">
        <v>97</v>
      </c>
    </row>
    <row r="163" spans="1:2" x14ac:dyDescent="0.25">
      <c r="A163" s="69" t="s">
        <v>98</v>
      </c>
      <c r="B163" s="69" t="s">
        <v>98</v>
      </c>
    </row>
    <row r="164" spans="1:2" x14ac:dyDescent="0.25">
      <c r="A164" s="69" t="s">
        <v>4329</v>
      </c>
      <c r="B164" s="69" t="s">
        <v>99</v>
      </c>
    </row>
    <row r="165" spans="1:2" x14ac:dyDescent="0.25">
      <c r="A165" s="69" t="s">
        <v>99</v>
      </c>
      <c r="B165" s="69" t="s">
        <v>99</v>
      </c>
    </row>
    <row r="166" spans="1:2" x14ac:dyDescent="0.25">
      <c r="A166" s="69" t="s">
        <v>4330</v>
      </c>
      <c r="B166" s="69" t="s">
        <v>4330</v>
      </c>
    </row>
    <row r="167" spans="1:2" x14ac:dyDescent="0.25">
      <c r="A167" s="69" t="s">
        <v>2794</v>
      </c>
      <c r="B167" s="69" t="s">
        <v>2794</v>
      </c>
    </row>
    <row r="168" spans="1:2" x14ac:dyDescent="0.25">
      <c r="A168" s="69" t="s">
        <v>101</v>
      </c>
      <c r="B168" s="69" t="s">
        <v>101</v>
      </c>
    </row>
    <row r="169" spans="1:2" x14ac:dyDescent="0.25">
      <c r="A169" s="69" t="s">
        <v>102</v>
      </c>
      <c r="B169" s="69" t="s">
        <v>102</v>
      </c>
    </row>
    <row r="170" spans="1:2" x14ac:dyDescent="0.25">
      <c r="A170" s="69" t="s">
        <v>103</v>
      </c>
      <c r="B170" s="69" t="s">
        <v>4331</v>
      </c>
    </row>
    <row r="171" spans="1:2" x14ac:dyDescent="0.25">
      <c r="A171" s="69" t="s">
        <v>4332</v>
      </c>
      <c r="B171" s="69" t="s">
        <v>4331</v>
      </c>
    </row>
    <row r="172" spans="1:2" x14ac:dyDescent="0.25">
      <c r="A172" s="69" t="s">
        <v>104</v>
      </c>
      <c r="B172" s="69" t="s">
        <v>4333</v>
      </c>
    </row>
    <row r="173" spans="1:2" x14ac:dyDescent="0.25">
      <c r="A173" s="69" t="s">
        <v>2670</v>
      </c>
      <c r="B173" s="69" t="s">
        <v>4333</v>
      </c>
    </row>
    <row r="174" spans="1:2" x14ac:dyDescent="0.25">
      <c r="A174" s="69" t="s">
        <v>105</v>
      </c>
      <c r="B174" s="69" t="s">
        <v>4333</v>
      </c>
    </row>
    <row r="175" spans="1:2" x14ac:dyDescent="0.25">
      <c r="A175" s="69" t="s">
        <v>106</v>
      </c>
      <c r="B175" s="69" t="s">
        <v>106</v>
      </c>
    </row>
    <row r="176" spans="1:2" x14ac:dyDescent="0.25">
      <c r="A176" s="69" t="s">
        <v>107</v>
      </c>
      <c r="B176" s="69" t="s">
        <v>107</v>
      </c>
    </row>
    <row r="177" spans="1:2" x14ac:dyDescent="0.25">
      <c r="A177" s="69" t="s">
        <v>108</v>
      </c>
      <c r="B177" s="69" t="s">
        <v>108</v>
      </c>
    </row>
    <row r="178" spans="1:2" x14ac:dyDescent="0.25">
      <c r="A178" s="69" t="s">
        <v>4334</v>
      </c>
      <c r="B178" s="69" t="s">
        <v>4334</v>
      </c>
    </row>
    <row r="179" spans="1:2" x14ac:dyDescent="0.25">
      <c r="A179" s="69" t="s">
        <v>4335</v>
      </c>
      <c r="B179" s="69" t="s">
        <v>4335</v>
      </c>
    </row>
    <row r="180" spans="1:2" x14ac:dyDescent="0.25">
      <c r="A180" s="69" t="s">
        <v>4336</v>
      </c>
      <c r="B180" s="69" t="s">
        <v>4336</v>
      </c>
    </row>
    <row r="181" spans="1:2" x14ac:dyDescent="0.25">
      <c r="A181" s="69" t="s">
        <v>109</v>
      </c>
      <c r="B181" s="69" t="s">
        <v>109</v>
      </c>
    </row>
    <row r="182" spans="1:2" x14ac:dyDescent="0.25">
      <c r="A182" s="69" t="s">
        <v>110</v>
      </c>
      <c r="B182" s="69" t="s">
        <v>110</v>
      </c>
    </row>
    <row r="183" spans="1:2" x14ac:dyDescent="0.25">
      <c r="A183" s="69" t="s">
        <v>111</v>
      </c>
      <c r="B183" s="69" t="s">
        <v>111</v>
      </c>
    </row>
    <row r="184" spans="1:2" x14ac:dyDescent="0.25">
      <c r="A184" s="69" t="s">
        <v>112</v>
      </c>
      <c r="B184" s="69" t="s">
        <v>112</v>
      </c>
    </row>
    <row r="185" spans="1:2" x14ac:dyDescent="0.25">
      <c r="A185" s="69" t="s">
        <v>113</v>
      </c>
      <c r="B185" s="69" t="s">
        <v>113</v>
      </c>
    </row>
    <row r="186" spans="1:2" x14ac:dyDescent="0.25">
      <c r="A186" s="69" t="s">
        <v>114</v>
      </c>
      <c r="B186" s="69" t="s">
        <v>114</v>
      </c>
    </row>
    <row r="187" spans="1:2" x14ac:dyDescent="0.25">
      <c r="A187" s="69" t="s">
        <v>115</v>
      </c>
      <c r="B187" s="69" t="s">
        <v>115</v>
      </c>
    </row>
    <row r="188" spans="1:2" x14ac:dyDescent="0.25">
      <c r="A188" s="69" t="s">
        <v>116</v>
      </c>
      <c r="B188" s="69" t="s">
        <v>116</v>
      </c>
    </row>
    <row r="189" spans="1:2" x14ac:dyDescent="0.25">
      <c r="A189" s="69" t="s">
        <v>117</v>
      </c>
      <c r="B189" s="69" t="s">
        <v>117</v>
      </c>
    </row>
    <row r="190" spans="1:2" x14ac:dyDescent="0.25">
      <c r="A190" s="69" t="s">
        <v>2671</v>
      </c>
      <c r="B190" s="69" t="s">
        <v>2671</v>
      </c>
    </row>
    <row r="191" spans="1:2" x14ac:dyDescent="0.25">
      <c r="A191" s="69" t="s">
        <v>118</v>
      </c>
      <c r="B191" s="69" t="s">
        <v>118</v>
      </c>
    </row>
    <row r="192" spans="1:2" x14ac:dyDescent="0.25">
      <c r="A192" s="69" t="s">
        <v>119</v>
      </c>
      <c r="B192" s="69" t="s">
        <v>119</v>
      </c>
    </row>
    <row r="193" spans="1:2" x14ac:dyDescent="0.25">
      <c r="A193" s="69" t="s">
        <v>120</v>
      </c>
      <c r="B193" s="69" t="s">
        <v>120</v>
      </c>
    </row>
    <row r="194" spans="1:2" x14ac:dyDescent="0.25">
      <c r="A194" s="69" t="s">
        <v>121</v>
      </c>
      <c r="B194" s="69" t="s">
        <v>122</v>
      </c>
    </row>
    <row r="195" spans="1:2" x14ac:dyDescent="0.25">
      <c r="A195" s="69" t="s">
        <v>4337</v>
      </c>
      <c r="B195" s="69" t="s">
        <v>4338</v>
      </c>
    </row>
    <row r="196" spans="1:2" x14ac:dyDescent="0.25">
      <c r="A196" s="69" t="s">
        <v>123</v>
      </c>
      <c r="B196" s="69" t="s">
        <v>4338</v>
      </c>
    </row>
    <row r="197" spans="1:2" x14ac:dyDescent="0.25">
      <c r="A197" s="69" t="s">
        <v>4339</v>
      </c>
      <c r="B197" s="69" t="s">
        <v>4338</v>
      </c>
    </row>
    <row r="198" spans="1:2" x14ac:dyDescent="0.25">
      <c r="A198" s="69" t="s">
        <v>124</v>
      </c>
      <c r="B198" s="69" t="s">
        <v>4340</v>
      </c>
    </row>
    <row r="199" spans="1:2" x14ac:dyDescent="0.25">
      <c r="A199" s="69" t="s">
        <v>125</v>
      </c>
      <c r="B199" s="69" t="s">
        <v>4340</v>
      </c>
    </row>
    <row r="200" spans="1:2" x14ac:dyDescent="0.25">
      <c r="A200" s="69" t="s">
        <v>126</v>
      </c>
      <c r="B200" s="69" t="s">
        <v>4340</v>
      </c>
    </row>
    <row r="201" spans="1:2" x14ac:dyDescent="0.25">
      <c r="A201" s="69" t="s">
        <v>4341</v>
      </c>
      <c r="B201" s="69" t="s">
        <v>4341</v>
      </c>
    </row>
    <row r="202" spans="1:2" x14ac:dyDescent="0.25">
      <c r="A202" s="69" t="s">
        <v>4342</v>
      </c>
      <c r="B202" s="69" t="s">
        <v>4341</v>
      </c>
    </row>
    <row r="203" spans="1:2" x14ac:dyDescent="0.25">
      <c r="A203" s="69" t="s">
        <v>127</v>
      </c>
      <c r="B203" s="69" t="s">
        <v>127</v>
      </c>
    </row>
    <row r="204" spans="1:2" x14ac:dyDescent="0.25">
      <c r="A204" s="69" t="s">
        <v>128</v>
      </c>
      <c r="B204" s="69" t="s">
        <v>128</v>
      </c>
    </row>
    <row r="205" spans="1:2" x14ac:dyDescent="0.25">
      <c r="A205" s="69" t="s">
        <v>4343</v>
      </c>
      <c r="B205" s="69" t="s">
        <v>4343</v>
      </c>
    </row>
    <row r="206" spans="1:2" x14ac:dyDescent="0.25">
      <c r="A206" s="69" t="s">
        <v>129</v>
      </c>
      <c r="B206" s="69" t="s">
        <v>129</v>
      </c>
    </row>
    <row r="207" spans="1:2" x14ac:dyDescent="0.25">
      <c r="A207" s="69" t="s">
        <v>130</v>
      </c>
      <c r="B207" s="69" t="s">
        <v>130</v>
      </c>
    </row>
    <row r="208" spans="1:2" x14ac:dyDescent="0.25">
      <c r="A208" s="69" t="s">
        <v>131</v>
      </c>
      <c r="B208" s="69" t="s">
        <v>131</v>
      </c>
    </row>
    <row r="209" spans="1:2" x14ac:dyDescent="0.25">
      <c r="A209" s="69" t="s">
        <v>132</v>
      </c>
      <c r="B209" s="69" t="s">
        <v>132</v>
      </c>
    </row>
    <row r="210" spans="1:2" x14ac:dyDescent="0.25">
      <c r="A210" s="69" t="s">
        <v>4344</v>
      </c>
      <c r="B210" s="69" t="s">
        <v>4344</v>
      </c>
    </row>
    <row r="211" spans="1:2" x14ac:dyDescent="0.25">
      <c r="A211" s="69" t="s">
        <v>133</v>
      </c>
      <c r="B211" s="69" t="s">
        <v>133</v>
      </c>
    </row>
    <row r="212" spans="1:2" x14ac:dyDescent="0.25">
      <c r="A212" s="69" t="s">
        <v>134</v>
      </c>
      <c r="B212" s="69" t="s">
        <v>134</v>
      </c>
    </row>
    <row r="213" spans="1:2" x14ac:dyDescent="0.25">
      <c r="A213" s="69" t="s">
        <v>135</v>
      </c>
      <c r="B213" s="69" t="s">
        <v>135</v>
      </c>
    </row>
    <row r="214" spans="1:2" x14ac:dyDescent="0.25">
      <c r="A214" s="69" t="s">
        <v>4345</v>
      </c>
      <c r="B214" s="69" t="s">
        <v>4345</v>
      </c>
    </row>
    <row r="215" spans="1:2" x14ac:dyDescent="0.25">
      <c r="A215" s="69" t="s">
        <v>136</v>
      </c>
      <c r="B215" s="69" t="s">
        <v>136</v>
      </c>
    </row>
    <row r="216" spans="1:2" x14ac:dyDescent="0.25">
      <c r="A216" s="69" t="s">
        <v>137</v>
      </c>
      <c r="B216" s="69" t="s">
        <v>137</v>
      </c>
    </row>
    <row r="217" spans="1:2" x14ac:dyDescent="0.25">
      <c r="A217" s="69" t="s">
        <v>4346</v>
      </c>
      <c r="B217" s="69" t="s">
        <v>4346</v>
      </c>
    </row>
    <row r="218" spans="1:2" x14ac:dyDescent="0.25">
      <c r="A218" s="69" t="s">
        <v>138</v>
      </c>
      <c r="B218" s="69" t="s">
        <v>138</v>
      </c>
    </row>
    <row r="219" spans="1:2" x14ac:dyDescent="0.25">
      <c r="A219" s="69" t="s">
        <v>139</v>
      </c>
      <c r="B219" s="69" t="s">
        <v>139</v>
      </c>
    </row>
    <row r="220" spans="1:2" x14ac:dyDescent="0.25">
      <c r="A220" s="69" t="s">
        <v>4347</v>
      </c>
      <c r="B220" s="69" t="s">
        <v>4347</v>
      </c>
    </row>
    <row r="221" spans="1:2" x14ac:dyDescent="0.25">
      <c r="A221" s="69" t="s">
        <v>140</v>
      </c>
      <c r="B221" s="69" t="s">
        <v>140</v>
      </c>
    </row>
    <row r="222" spans="1:2" x14ac:dyDescent="0.25">
      <c r="A222" s="69" t="s">
        <v>141</v>
      </c>
      <c r="B222" s="69" t="s">
        <v>141</v>
      </c>
    </row>
    <row r="223" spans="1:2" x14ac:dyDescent="0.25">
      <c r="A223" s="69" t="s">
        <v>142</v>
      </c>
      <c r="B223" s="69" t="s">
        <v>142</v>
      </c>
    </row>
    <row r="224" spans="1:2" x14ac:dyDescent="0.25">
      <c r="A224" s="69" t="s">
        <v>143</v>
      </c>
      <c r="B224" s="69" t="s">
        <v>143</v>
      </c>
    </row>
    <row r="225" spans="1:2" x14ac:dyDescent="0.25">
      <c r="A225" s="69" t="s">
        <v>144</v>
      </c>
      <c r="B225" s="69" t="s">
        <v>144</v>
      </c>
    </row>
    <row r="226" spans="1:2" x14ac:dyDescent="0.25">
      <c r="A226" s="69" t="s">
        <v>4348</v>
      </c>
      <c r="B226" s="69" t="s">
        <v>4348</v>
      </c>
    </row>
    <row r="227" spans="1:2" x14ac:dyDescent="0.25">
      <c r="A227" s="69" t="s">
        <v>145</v>
      </c>
      <c r="B227" s="69" t="s">
        <v>145</v>
      </c>
    </row>
    <row r="228" spans="1:2" x14ac:dyDescent="0.25">
      <c r="A228" s="69" t="s">
        <v>4349</v>
      </c>
      <c r="B228" s="69" t="s">
        <v>4349</v>
      </c>
    </row>
    <row r="229" spans="1:2" x14ac:dyDescent="0.25">
      <c r="A229" s="69" t="s">
        <v>146</v>
      </c>
      <c r="B229" s="69" t="s">
        <v>146</v>
      </c>
    </row>
    <row r="230" spans="1:2" x14ac:dyDescent="0.25">
      <c r="A230" s="69" t="s">
        <v>147</v>
      </c>
      <c r="B230" s="69" t="s">
        <v>147</v>
      </c>
    </row>
    <row r="231" spans="1:2" x14ac:dyDescent="0.25">
      <c r="A231" s="69" t="s">
        <v>148</v>
      </c>
      <c r="B231" s="69" t="s">
        <v>147</v>
      </c>
    </row>
    <row r="232" spans="1:2" x14ac:dyDescent="0.25">
      <c r="A232" s="69" t="s">
        <v>149</v>
      </c>
      <c r="B232" s="69" t="s">
        <v>149</v>
      </c>
    </row>
    <row r="233" spans="1:2" x14ac:dyDescent="0.25">
      <c r="A233" s="69" t="s">
        <v>150</v>
      </c>
      <c r="B233" s="69" t="s">
        <v>150</v>
      </c>
    </row>
    <row r="234" spans="1:2" x14ac:dyDescent="0.25">
      <c r="A234" s="69" t="s">
        <v>4350</v>
      </c>
      <c r="B234" s="69" t="s">
        <v>4350</v>
      </c>
    </row>
    <row r="235" spans="1:2" x14ac:dyDescent="0.25">
      <c r="A235" s="69" t="s">
        <v>151</v>
      </c>
      <c r="B235" s="69" t="s">
        <v>151</v>
      </c>
    </row>
    <row r="236" spans="1:2" x14ac:dyDescent="0.25">
      <c r="A236" s="69" t="s">
        <v>152</v>
      </c>
      <c r="B236" s="69" t="s">
        <v>152</v>
      </c>
    </row>
    <row r="237" spans="1:2" x14ac:dyDescent="0.25">
      <c r="A237" s="69" t="s">
        <v>153</v>
      </c>
      <c r="B237" s="69" t="s">
        <v>153</v>
      </c>
    </row>
    <row r="238" spans="1:2" x14ac:dyDescent="0.25">
      <c r="A238" s="69" t="s">
        <v>154</v>
      </c>
      <c r="B238" s="69" t="s">
        <v>154</v>
      </c>
    </row>
    <row r="239" spans="1:2" x14ac:dyDescent="0.25">
      <c r="A239" s="69" t="s">
        <v>155</v>
      </c>
      <c r="B239" s="69" t="s">
        <v>155</v>
      </c>
    </row>
    <row r="240" spans="1:2" x14ac:dyDescent="0.25">
      <c r="A240" s="69" t="s">
        <v>156</v>
      </c>
      <c r="B240" s="69" t="s">
        <v>156</v>
      </c>
    </row>
    <row r="241" spans="1:2" x14ac:dyDescent="0.25">
      <c r="A241" s="69" t="s">
        <v>157</v>
      </c>
      <c r="B241" s="69" t="s">
        <v>157</v>
      </c>
    </row>
    <row r="242" spans="1:2" x14ac:dyDescent="0.25">
      <c r="A242" s="69" t="s">
        <v>158</v>
      </c>
      <c r="B242" s="69" t="s">
        <v>158</v>
      </c>
    </row>
    <row r="243" spans="1:2" x14ac:dyDescent="0.25">
      <c r="A243" s="69" t="s">
        <v>4351</v>
      </c>
      <c r="B243" s="69" t="s">
        <v>4351</v>
      </c>
    </row>
    <row r="244" spans="1:2" x14ac:dyDescent="0.25">
      <c r="A244" s="69" t="s">
        <v>159</v>
      </c>
      <c r="B244" s="69" t="s">
        <v>159</v>
      </c>
    </row>
    <row r="245" spans="1:2" x14ac:dyDescent="0.25">
      <c r="A245" s="69" t="s">
        <v>160</v>
      </c>
      <c r="B245" s="69" t="s">
        <v>160</v>
      </c>
    </row>
    <row r="246" spans="1:2" x14ac:dyDescent="0.25">
      <c r="A246" s="69" t="s">
        <v>161</v>
      </c>
      <c r="B246" s="69" t="s">
        <v>161</v>
      </c>
    </row>
    <row r="247" spans="1:2" x14ac:dyDescent="0.25">
      <c r="A247" s="69" t="s">
        <v>162</v>
      </c>
      <c r="B247" s="69" t="s">
        <v>162</v>
      </c>
    </row>
    <row r="248" spans="1:2" x14ac:dyDescent="0.25">
      <c r="A248" s="69" t="s">
        <v>163</v>
      </c>
      <c r="B248" s="69" t="s">
        <v>163</v>
      </c>
    </row>
    <row r="249" spans="1:2" x14ac:dyDescent="0.25">
      <c r="A249" s="69" t="s">
        <v>164</v>
      </c>
      <c r="B249" s="69" t="s">
        <v>164</v>
      </c>
    </row>
    <row r="250" spans="1:2" x14ac:dyDescent="0.25">
      <c r="A250" s="69" t="s">
        <v>165</v>
      </c>
      <c r="B250" s="69" t="s">
        <v>165</v>
      </c>
    </row>
    <row r="251" spans="1:2" x14ac:dyDescent="0.25">
      <c r="A251" s="69" t="s">
        <v>2672</v>
      </c>
      <c r="B251" s="69" t="s">
        <v>2672</v>
      </c>
    </row>
    <row r="252" spans="1:2" x14ac:dyDescent="0.25">
      <c r="A252" s="69" t="s">
        <v>4352</v>
      </c>
      <c r="B252" s="69" t="s">
        <v>4352</v>
      </c>
    </row>
    <row r="253" spans="1:2" x14ac:dyDescent="0.25">
      <c r="A253" s="69" t="s">
        <v>166</v>
      </c>
      <c r="B253" s="69" t="s">
        <v>166</v>
      </c>
    </row>
    <row r="254" spans="1:2" x14ac:dyDescent="0.25">
      <c r="A254" s="69" t="s">
        <v>167</v>
      </c>
      <c r="B254" s="69" t="s">
        <v>167</v>
      </c>
    </row>
    <row r="255" spans="1:2" x14ac:dyDescent="0.25">
      <c r="A255" s="69" t="s">
        <v>4353</v>
      </c>
      <c r="B255" s="69" t="s">
        <v>4353</v>
      </c>
    </row>
    <row r="256" spans="1:2" x14ac:dyDescent="0.25">
      <c r="A256" s="69" t="s">
        <v>168</v>
      </c>
      <c r="B256" s="69" t="s">
        <v>168</v>
      </c>
    </row>
    <row r="257" spans="1:2" x14ac:dyDescent="0.25">
      <c r="A257" s="69" t="s">
        <v>169</v>
      </c>
      <c r="B257" s="69" t="s">
        <v>169</v>
      </c>
    </row>
    <row r="258" spans="1:2" x14ac:dyDescent="0.25">
      <c r="A258" s="69" t="s">
        <v>170</v>
      </c>
      <c r="B258" s="69" t="s">
        <v>170</v>
      </c>
    </row>
    <row r="259" spans="1:2" x14ac:dyDescent="0.25">
      <c r="A259" s="69" t="s">
        <v>171</v>
      </c>
      <c r="B259" s="69" t="s">
        <v>171</v>
      </c>
    </row>
    <row r="260" spans="1:2" x14ac:dyDescent="0.25">
      <c r="A260" s="69" t="s">
        <v>172</v>
      </c>
      <c r="B260" s="69" t="s">
        <v>172</v>
      </c>
    </row>
    <row r="261" spans="1:2" x14ac:dyDescent="0.25">
      <c r="A261" s="69" t="s">
        <v>4354</v>
      </c>
      <c r="B261" s="69" t="s">
        <v>4354</v>
      </c>
    </row>
    <row r="262" spans="1:2" x14ac:dyDescent="0.25">
      <c r="A262" s="69" t="s">
        <v>4355</v>
      </c>
      <c r="B262" s="69" t="s">
        <v>4355</v>
      </c>
    </row>
    <row r="263" spans="1:2" x14ac:dyDescent="0.25">
      <c r="A263" s="69" t="s">
        <v>4356</v>
      </c>
      <c r="B263" s="69" t="s">
        <v>4356</v>
      </c>
    </row>
    <row r="264" spans="1:2" x14ac:dyDescent="0.25">
      <c r="A264" s="69" t="s">
        <v>173</v>
      </c>
      <c r="B264" s="69" t="s">
        <v>173</v>
      </c>
    </row>
    <row r="265" spans="1:2" x14ac:dyDescent="0.25">
      <c r="A265" s="69" t="s">
        <v>4357</v>
      </c>
      <c r="B265" s="69" t="s">
        <v>4357</v>
      </c>
    </row>
    <row r="266" spans="1:2" x14ac:dyDescent="0.25">
      <c r="A266" s="69" t="s">
        <v>174</v>
      </c>
      <c r="B266" s="69" t="s">
        <v>174</v>
      </c>
    </row>
    <row r="267" spans="1:2" x14ac:dyDescent="0.25">
      <c r="A267" s="69" t="s">
        <v>174</v>
      </c>
      <c r="B267" s="69" t="s">
        <v>174</v>
      </c>
    </row>
    <row r="268" spans="1:2" ht="30" x14ac:dyDescent="0.25">
      <c r="A268" s="69" t="s">
        <v>4358</v>
      </c>
      <c r="B268" s="69" t="s">
        <v>4359</v>
      </c>
    </row>
    <row r="269" spans="1:2" ht="30" x14ac:dyDescent="0.25">
      <c r="A269" s="69" t="s">
        <v>2795</v>
      </c>
      <c r="B269" s="69" t="s">
        <v>2795</v>
      </c>
    </row>
    <row r="270" spans="1:2" x14ac:dyDescent="0.25">
      <c r="A270" s="69" t="s">
        <v>175</v>
      </c>
      <c r="B270" s="69" t="s">
        <v>175</v>
      </c>
    </row>
    <row r="271" spans="1:2" x14ac:dyDescent="0.25">
      <c r="A271" s="69" t="s">
        <v>176</v>
      </c>
      <c r="B271" s="69" t="s">
        <v>175</v>
      </c>
    </row>
    <row r="272" spans="1:2" x14ac:dyDescent="0.25">
      <c r="A272" s="69" t="s">
        <v>4360</v>
      </c>
      <c r="B272" s="69" t="s">
        <v>175</v>
      </c>
    </row>
    <row r="273" spans="1:2" x14ac:dyDescent="0.25">
      <c r="A273" s="69" t="s">
        <v>177</v>
      </c>
      <c r="B273" s="69" t="s">
        <v>175</v>
      </c>
    </row>
    <row r="274" spans="1:2" x14ac:dyDescent="0.25">
      <c r="A274" s="69" t="s">
        <v>178</v>
      </c>
      <c r="B274" s="69" t="s">
        <v>175</v>
      </c>
    </row>
    <row r="275" spans="1:2" x14ac:dyDescent="0.25">
      <c r="A275" s="69" t="s">
        <v>179</v>
      </c>
      <c r="B275" s="69" t="s">
        <v>175</v>
      </c>
    </row>
    <row r="276" spans="1:2" x14ac:dyDescent="0.25">
      <c r="A276" s="69" t="s">
        <v>180</v>
      </c>
      <c r="B276" s="69" t="s">
        <v>175</v>
      </c>
    </row>
    <row r="277" spans="1:2" x14ac:dyDescent="0.25">
      <c r="A277" s="69" t="s">
        <v>181</v>
      </c>
      <c r="B277" s="69" t="s">
        <v>175</v>
      </c>
    </row>
    <row r="278" spans="1:2" x14ac:dyDescent="0.25">
      <c r="A278" s="69" t="s">
        <v>182</v>
      </c>
      <c r="B278" s="69" t="s">
        <v>175</v>
      </c>
    </row>
    <row r="279" spans="1:2" x14ac:dyDescent="0.25">
      <c r="A279" s="69" t="s">
        <v>4361</v>
      </c>
      <c r="B279" s="69" t="s">
        <v>175</v>
      </c>
    </row>
    <row r="280" spans="1:2" x14ac:dyDescent="0.25">
      <c r="A280" s="69" t="s">
        <v>183</v>
      </c>
      <c r="B280" s="69" t="s">
        <v>175</v>
      </c>
    </row>
    <row r="281" spans="1:2" x14ac:dyDescent="0.25">
      <c r="A281" s="69" t="s">
        <v>4362</v>
      </c>
      <c r="B281" s="69" t="s">
        <v>4362</v>
      </c>
    </row>
    <row r="282" spans="1:2" x14ac:dyDescent="0.25">
      <c r="A282" s="69" t="s">
        <v>4363</v>
      </c>
      <c r="B282" s="69" t="s">
        <v>4363</v>
      </c>
    </row>
    <row r="283" spans="1:2" x14ac:dyDescent="0.25">
      <c r="A283" s="69" t="s">
        <v>184</v>
      </c>
      <c r="B283" s="69" t="s">
        <v>184</v>
      </c>
    </row>
    <row r="284" spans="1:2" x14ac:dyDescent="0.25">
      <c r="A284" s="69" t="s">
        <v>185</v>
      </c>
      <c r="B284" s="69" t="s">
        <v>2525</v>
      </c>
    </row>
    <row r="285" spans="1:2" x14ac:dyDescent="0.25">
      <c r="A285" s="69" t="s">
        <v>186</v>
      </c>
      <c r="B285" s="69" t="s">
        <v>186</v>
      </c>
    </row>
    <row r="286" spans="1:2" x14ac:dyDescent="0.25">
      <c r="A286" s="69" t="s">
        <v>187</v>
      </c>
      <c r="B286" s="69" t="s">
        <v>187</v>
      </c>
    </row>
    <row r="287" spans="1:2" x14ac:dyDescent="0.25">
      <c r="A287" s="69" t="s">
        <v>188</v>
      </c>
      <c r="B287" s="69" t="s">
        <v>188</v>
      </c>
    </row>
    <row r="288" spans="1:2" x14ac:dyDescent="0.25">
      <c r="A288" s="69" t="s">
        <v>3816</v>
      </c>
      <c r="B288" s="69" t="s">
        <v>3816</v>
      </c>
    </row>
    <row r="289" spans="1:2" x14ac:dyDescent="0.25">
      <c r="A289" s="69" t="s">
        <v>189</v>
      </c>
      <c r="B289" s="69" t="s">
        <v>189</v>
      </c>
    </row>
    <row r="290" spans="1:2" x14ac:dyDescent="0.25">
      <c r="A290" s="69" t="s">
        <v>190</v>
      </c>
      <c r="B290" s="69" t="s">
        <v>190</v>
      </c>
    </row>
    <row r="291" spans="1:2" x14ac:dyDescent="0.25">
      <c r="A291" s="69" t="s">
        <v>4364</v>
      </c>
      <c r="B291" s="69" t="s">
        <v>4364</v>
      </c>
    </row>
    <row r="292" spans="1:2" x14ac:dyDescent="0.25">
      <c r="A292" s="69" t="s">
        <v>191</v>
      </c>
      <c r="B292" s="69" t="s">
        <v>191</v>
      </c>
    </row>
    <row r="293" spans="1:2" x14ac:dyDescent="0.25">
      <c r="A293" s="69" t="s">
        <v>4365</v>
      </c>
      <c r="B293" s="69" t="s">
        <v>4365</v>
      </c>
    </row>
    <row r="294" spans="1:2" x14ac:dyDescent="0.25">
      <c r="A294" s="69" t="s">
        <v>192</v>
      </c>
      <c r="B294" s="69" t="s">
        <v>192</v>
      </c>
    </row>
    <row r="295" spans="1:2" x14ac:dyDescent="0.25">
      <c r="A295" s="69" t="s">
        <v>193</v>
      </c>
      <c r="B295" s="69" t="s">
        <v>193</v>
      </c>
    </row>
    <row r="296" spans="1:2" x14ac:dyDescent="0.25">
      <c r="A296" s="69" t="s">
        <v>4366</v>
      </c>
      <c r="B296" s="69" t="s">
        <v>4366</v>
      </c>
    </row>
    <row r="297" spans="1:2" x14ac:dyDescent="0.25">
      <c r="A297" s="69" t="s">
        <v>194</v>
      </c>
      <c r="B297" s="69" t="s">
        <v>194</v>
      </c>
    </row>
    <row r="298" spans="1:2" x14ac:dyDescent="0.25">
      <c r="A298" s="69" t="s">
        <v>195</v>
      </c>
      <c r="B298" s="69" t="s">
        <v>195</v>
      </c>
    </row>
    <row r="299" spans="1:2" x14ac:dyDescent="0.25">
      <c r="A299" s="69" t="s">
        <v>4367</v>
      </c>
      <c r="B299" s="69" t="s">
        <v>4367</v>
      </c>
    </row>
    <row r="300" spans="1:2" x14ac:dyDescent="0.25">
      <c r="A300" s="69" t="s">
        <v>196</v>
      </c>
      <c r="B300" s="69" t="s">
        <v>196</v>
      </c>
    </row>
    <row r="301" spans="1:2" x14ac:dyDescent="0.25">
      <c r="A301" s="69" t="s">
        <v>197</v>
      </c>
      <c r="B301" s="69" t="s">
        <v>197</v>
      </c>
    </row>
    <row r="302" spans="1:2" x14ac:dyDescent="0.25">
      <c r="A302" s="69" t="s">
        <v>198</v>
      </c>
      <c r="B302" s="69" t="s">
        <v>198</v>
      </c>
    </row>
    <row r="303" spans="1:2" x14ac:dyDescent="0.25">
      <c r="A303" s="69" t="s">
        <v>199</v>
      </c>
      <c r="B303" s="69" t="s">
        <v>199</v>
      </c>
    </row>
    <row r="304" spans="1:2" x14ac:dyDescent="0.25">
      <c r="A304" s="69" t="s">
        <v>200</v>
      </c>
      <c r="B304" s="69" t="s">
        <v>200</v>
      </c>
    </row>
    <row r="305" spans="1:2" x14ac:dyDescent="0.25">
      <c r="A305" s="69" t="s">
        <v>201</v>
      </c>
      <c r="B305" s="69" t="s">
        <v>201</v>
      </c>
    </row>
    <row r="306" spans="1:2" x14ac:dyDescent="0.25">
      <c r="A306" s="69" t="s">
        <v>2673</v>
      </c>
      <c r="B306" s="69" t="s">
        <v>2673</v>
      </c>
    </row>
    <row r="307" spans="1:2" x14ac:dyDescent="0.25">
      <c r="A307" s="69" t="s">
        <v>202</v>
      </c>
      <c r="B307" s="69" t="s">
        <v>202</v>
      </c>
    </row>
    <row r="308" spans="1:2" x14ac:dyDescent="0.25">
      <c r="A308" s="69" t="s">
        <v>203</v>
      </c>
      <c r="B308" s="69" t="s">
        <v>203</v>
      </c>
    </row>
    <row r="309" spans="1:2" x14ac:dyDescent="0.25">
      <c r="A309" s="69" t="s">
        <v>204</v>
      </c>
      <c r="B309" s="69" t="s">
        <v>204</v>
      </c>
    </row>
    <row r="310" spans="1:2" x14ac:dyDescent="0.25">
      <c r="A310" s="69" t="s">
        <v>205</v>
      </c>
      <c r="B310" s="69" t="s">
        <v>205</v>
      </c>
    </row>
    <row r="311" spans="1:2" x14ac:dyDescent="0.25">
      <c r="A311" s="69" t="s">
        <v>206</v>
      </c>
      <c r="B311" s="69" t="s">
        <v>206</v>
      </c>
    </row>
    <row r="312" spans="1:2" x14ac:dyDescent="0.25">
      <c r="A312" s="69" t="s">
        <v>207</v>
      </c>
      <c r="B312" s="69" t="s">
        <v>207</v>
      </c>
    </row>
    <row r="313" spans="1:2" x14ac:dyDescent="0.25">
      <c r="A313" s="69" t="s">
        <v>208</v>
      </c>
      <c r="B313" s="69" t="s">
        <v>208</v>
      </c>
    </row>
    <row r="314" spans="1:2" x14ac:dyDescent="0.25">
      <c r="A314" s="69" t="s">
        <v>209</v>
      </c>
      <c r="B314" s="69" t="s">
        <v>209</v>
      </c>
    </row>
    <row r="315" spans="1:2" x14ac:dyDescent="0.25">
      <c r="A315" s="69" t="s">
        <v>210</v>
      </c>
      <c r="B315" s="69" t="s">
        <v>210</v>
      </c>
    </row>
    <row r="316" spans="1:2" x14ac:dyDescent="0.25">
      <c r="A316" s="69" t="s">
        <v>211</v>
      </c>
      <c r="B316" s="69" t="s">
        <v>211</v>
      </c>
    </row>
    <row r="317" spans="1:2" x14ac:dyDescent="0.25">
      <c r="A317" s="69" t="s">
        <v>212</v>
      </c>
      <c r="B317" s="69" t="s">
        <v>212</v>
      </c>
    </row>
    <row r="318" spans="1:2" x14ac:dyDescent="0.25">
      <c r="A318" s="69" t="s">
        <v>213</v>
      </c>
      <c r="B318" s="69" t="s">
        <v>213</v>
      </c>
    </row>
    <row r="319" spans="1:2" x14ac:dyDescent="0.25">
      <c r="A319" s="69" t="s">
        <v>214</v>
      </c>
      <c r="B319" s="69" t="s">
        <v>214</v>
      </c>
    </row>
    <row r="320" spans="1:2" x14ac:dyDescent="0.25">
      <c r="A320" s="69" t="s">
        <v>215</v>
      </c>
      <c r="B320" s="69" t="s">
        <v>215</v>
      </c>
    </row>
    <row r="321" spans="1:2" x14ac:dyDescent="0.25">
      <c r="A321" s="69" t="s">
        <v>4368</v>
      </c>
      <c r="B321" s="69" t="s">
        <v>4368</v>
      </c>
    </row>
    <row r="322" spans="1:2" x14ac:dyDescent="0.25">
      <c r="A322" s="69" t="s">
        <v>216</v>
      </c>
      <c r="B322" s="69" t="s">
        <v>216</v>
      </c>
    </row>
    <row r="323" spans="1:2" x14ac:dyDescent="0.25">
      <c r="A323" s="69" t="s">
        <v>2674</v>
      </c>
      <c r="B323" s="69" t="s">
        <v>2674</v>
      </c>
    </row>
    <row r="324" spans="1:2" x14ac:dyDescent="0.25">
      <c r="A324" s="69" t="s">
        <v>217</v>
      </c>
      <c r="B324" s="69" t="s">
        <v>217</v>
      </c>
    </row>
    <row r="325" spans="1:2" x14ac:dyDescent="0.25">
      <c r="A325" s="69" t="s">
        <v>4369</v>
      </c>
      <c r="B325" s="69" t="s">
        <v>4369</v>
      </c>
    </row>
    <row r="326" spans="1:2" x14ac:dyDescent="0.25">
      <c r="A326" s="69" t="s">
        <v>4370</v>
      </c>
      <c r="B326" s="69" t="s">
        <v>4370</v>
      </c>
    </row>
    <row r="327" spans="1:2" x14ac:dyDescent="0.25">
      <c r="A327" s="69" t="s">
        <v>4371</v>
      </c>
      <c r="B327" s="69" t="s">
        <v>4371</v>
      </c>
    </row>
    <row r="328" spans="1:2" x14ac:dyDescent="0.25">
      <c r="A328" s="69" t="s">
        <v>218</v>
      </c>
      <c r="B328" s="69" t="s">
        <v>218</v>
      </c>
    </row>
    <row r="329" spans="1:2" x14ac:dyDescent="0.25">
      <c r="A329" s="69" t="s">
        <v>219</v>
      </c>
      <c r="B329" s="69" t="s">
        <v>219</v>
      </c>
    </row>
    <row r="330" spans="1:2" x14ac:dyDescent="0.25">
      <c r="A330" s="69" t="s">
        <v>4372</v>
      </c>
      <c r="B330" s="69" t="s">
        <v>4372</v>
      </c>
    </row>
    <row r="331" spans="1:2" x14ac:dyDescent="0.25">
      <c r="A331" s="69" t="s">
        <v>4373</v>
      </c>
      <c r="B331" s="69" t="s">
        <v>4373</v>
      </c>
    </row>
    <row r="332" spans="1:2" x14ac:dyDescent="0.25">
      <c r="A332" s="69" t="s">
        <v>4374</v>
      </c>
      <c r="B332" s="69" t="s">
        <v>4374</v>
      </c>
    </row>
    <row r="333" spans="1:2" x14ac:dyDescent="0.25">
      <c r="A333" s="69" t="s">
        <v>4375</v>
      </c>
      <c r="B333" s="69" t="s">
        <v>4375</v>
      </c>
    </row>
    <row r="334" spans="1:2" x14ac:dyDescent="0.25">
      <c r="A334" s="69" t="s">
        <v>220</v>
      </c>
      <c r="B334" s="69" t="s">
        <v>220</v>
      </c>
    </row>
    <row r="335" spans="1:2" x14ac:dyDescent="0.25">
      <c r="A335" s="69" t="s">
        <v>4376</v>
      </c>
      <c r="B335" s="69" t="s">
        <v>4376</v>
      </c>
    </row>
    <row r="336" spans="1:2" x14ac:dyDescent="0.25">
      <c r="A336" s="69" t="s">
        <v>221</v>
      </c>
      <c r="B336" s="69" t="s">
        <v>221</v>
      </c>
    </row>
    <row r="337" spans="1:2" x14ac:dyDescent="0.25">
      <c r="A337" s="69" t="s">
        <v>4377</v>
      </c>
      <c r="B337" s="69" t="s">
        <v>4377</v>
      </c>
    </row>
    <row r="338" spans="1:2" x14ac:dyDescent="0.25">
      <c r="A338" s="69" t="s">
        <v>222</v>
      </c>
      <c r="B338" s="69" t="s">
        <v>222</v>
      </c>
    </row>
    <row r="339" spans="1:2" x14ac:dyDescent="0.25">
      <c r="A339" s="69" t="s">
        <v>223</v>
      </c>
      <c r="B339" s="69" t="s">
        <v>223</v>
      </c>
    </row>
    <row r="340" spans="1:2" x14ac:dyDescent="0.25">
      <c r="A340" s="69" t="s">
        <v>224</v>
      </c>
      <c r="B340" s="69" t="s">
        <v>224</v>
      </c>
    </row>
    <row r="341" spans="1:2" x14ac:dyDescent="0.25">
      <c r="A341" s="69" t="s">
        <v>225</v>
      </c>
      <c r="B341" s="69" t="s">
        <v>225</v>
      </c>
    </row>
    <row r="342" spans="1:2" x14ac:dyDescent="0.25">
      <c r="A342" s="69" t="s">
        <v>226</v>
      </c>
      <c r="B342" s="69" t="s">
        <v>226</v>
      </c>
    </row>
    <row r="343" spans="1:2" x14ac:dyDescent="0.25">
      <c r="A343" s="69" t="s">
        <v>227</v>
      </c>
      <c r="B343" s="69" t="s">
        <v>227</v>
      </c>
    </row>
    <row r="344" spans="1:2" x14ac:dyDescent="0.25">
      <c r="A344" s="69" t="s">
        <v>4378</v>
      </c>
      <c r="B344" s="69" t="s">
        <v>4378</v>
      </c>
    </row>
    <row r="345" spans="1:2" x14ac:dyDescent="0.25">
      <c r="A345" s="69" t="s">
        <v>228</v>
      </c>
      <c r="B345" s="69" t="s">
        <v>228</v>
      </c>
    </row>
    <row r="346" spans="1:2" x14ac:dyDescent="0.25">
      <c r="A346" s="69" t="s">
        <v>4379</v>
      </c>
      <c r="B346" s="69" t="s">
        <v>4379</v>
      </c>
    </row>
    <row r="347" spans="1:2" x14ac:dyDescent="0.25">
      <c r="A347" s="69" t="s">
        <v>4380</v>
      </c>
      <c r="B347" s="69" t="s">
        <v>4380</v>
      </c>
    </row>
    <row r="348" spans="1:2" x14ac:dyDescent="0.25">
      <c r="A348" s="69" t="s">
        <v>229</v>
      </c>
      <c r="B348" s="69" t="s">
        <v>229</v>
      </c>
    </row>
    <row r="349" spans="1:2" x14ac:dyDescent="0.25">
      <c r="A349" s="69" t="s">
        <v>230</v>
      </c>
      <c r="B349" s="69" t="s">
        <v>230</v>
      </c>
    </row>
    <row r="350" spans="1:2" x14ac:dyDescent="0.25">
      <c r="A350" s="69" t="s">
        <v>231</v>
      </c>
      <c r="B350" s="69" t="s">
        <v>231</v>
      </c>
    </row>
    <row r="351" spans="1:2" x14ac:dyDescent="0.25">
      <c r="A351" s="69" t="s">
        <v>232</v>
      </c>
      <c r="B351" s="69" t="s">
        <v>232</v>
      </c>
    </row>
    <row r="352" spans="1:2" x14ac:dyDescent="0.25">
      <c r="A352" s="69" t="s">
        <v>233</v>
      </c>
      <c r="B352" s="69" t="s">
        <v>233</v>
      </c>
    </row>
    <row r="353" spans="1:2" x14ac:dyDescent="0.25">
      <c r="A353" s="69" t="s">
        <v>4381</v>
      </c>
      <c r="B353" s="69" t="s">
        <v>4381</v>
      </c>
    </row>
    <row r="354" spans="1:2" x14ac:dyDescent="0.25">
      <c r="A354" s="69" t="s">
        <v>234</v>
      </c>
      <c r="B354" s="69" t="s">
        <v>234</v>
      </c>
    </row>
    <row r="355" spans="1:2" x14ac:dyDescent="0.25">
      <c r="A355" s="69" t="s">
        <v>4382</v>
      </c>
      <c r="B355" s="69" t="s">
        <v>4382</v>
      </c>
    </row>
    <row r="356" spans="1:2" x14ac:dyDescent="0.25">
      <c r="A356" s="69" t="s">
        <v>235</v>
      </c>
      <c r="B356" s="69" t="s">
        <v>235</v>
      </c>
    </row>
    <row r="357" spans="1:2" x14ac:dyDescent="0.25">
      <c r="A357" s="69" t="s">
        <v>236</v>
      </c>
      <c r="B357" s="69" t="s">
        <v>236</v>
      </c>
    </row>
    <row r="358" spans="1:2" x14ac:dyDescent="0.25">
      <c r="A358" s="69" t="s">
        <v>237</v>
      </c>
      <c r="B358" s="69" t="s">
        <v>237</v>
      </c>
    </row>
    <row r="359" spans="1:2" x14ac:dyDescent="0.25">
      <c r="A359" s="69" t="s">
        <v>4383</v>
      </c>
      <c r="B359" s="69" t="s">
        <v>4383</v>
      </c>
    </row>
    <row r="360" spans="1:2" x14ac:dyDescent="0.25">
      <c r="A360" s="69" t="s">
        <v>238</v>
      </c>
      <c r="B360" s="69" t="s">
        <v>238</v>
      </c>
    </row>
    <row r="361" spans="1:2" x14ac:dyDescent="0.25">
      <c r="A361" s="69" t="s">
        <v>239</v>
      </c>
      <c r="B361" s="69" t="s">
        <v>239</v>
      </c>
    </row>
    <row r="362" spans="1:2" x14ac:dyDescent="0.25">
      <c r="A362" s="69" t="s">
        <v>2675</v>
      </c>
      <c r="B362" s="69" t="s">
        <v>2675</v>
      </c>
    </row>
    <row r="363" spans="1:2" x14ac:dyDescent="0.25">
      <c r="A363" s="69" t="s">
        <v>240</v>
      </c>
      <c r="B363" s="69" t="s">
        <v>240</v>
      </c>
    </row>
    <row r="364" spans="1:2" x14ac:dyDescent="0.25">
      <c r="A364" s="69" t="s">
        <v>241</v>
      </c>
      <c r="B364" s="69" t="s">
        <v>241</v>
      </c>
    </row>
    <row r="365" spans="1:2" x14ac:dyDescent="0.25">
      <c r="A365" s="69" t="s">
        <v>242</v>
      </c>
      <c r="B365" s="69" t="s">
        <v>242</v>
      </c>
    </row>
    <row r="366" spans="1:2" x14ac:dyDescent="0.25">
      <c r="A366" s="69" t="s">
        <v>243</v>
      </c>
      <c r="B366" s="69" t="s">
        <v>243</v>
      </c>
    </row>
    <row r="367" spans="1:2" x14ac:dyDescent="0.25">
      <c r="A367" s="69" t="s">
        <v>4384</v>
      </c>
      <c r="B367" s="69" t="s">
        <v>4384</v>
      </c>
    </row>
    <row r="368" spans="1:2" x14ac:dyDescent="0.25">
      <c r="A368" s="69" t="s">
        <v>244</v>
      </c>
      <c r="B368" s="69" t="s">
        <v>244</v>
      </c>
    </row>
    <row r="369" spans="1:2" x14ac:dyDescent="0.25">
      <c r="A369" s="69" t="s">
        <v>245</v>
      </c>
      <c r="B369" s="69" t="s">
        <v>245</v>
      </c>
    </row>
    <row r="370" spans="1:2" x14ac:dyDescent="0.25">
      <c r="A370" s="69" t="s">
        <v>246</v>
      </c>
      <c r="B370" s="69" t="s">
        <v>246</v>
      </c>
    </row>
    <row r="371" spans="1:2" x14ac:dyDescent="0.25">
      <c r="A371" s="69" t="s">
        <v>247</v>
      </c>
      <c r="B371" s="69" t="s">
        <v>247</v>
      </c>
    </row>
    <row r="372" spans="1:2" x14ac:dyDescent="0.25">
      <c r="A372" s="69" t="s">
        <v>248</v>
      </c>
      <c r="B372" s="69" t="s">
        <v>248</v>
      </c>
    </row>
    <row r="373" spans="1:2" x14ac:dyDescent="0.25">
      <c r="A373" s="69" t="s">
        <v>249</v>
      </c>
      <c r="B373" s="69" t="s">
        <v>249</v>
      </c>
    </row>
    <row r="374" spans="1:2" x14ac:dyDescent="0.25">
      <c r="A374" s="69" t="s">
        <v>4385</v>
      </c>
      <c r="B374" s="69" t="s">
        <v>4385</v>
      </c>
    </row>
    <row r="375" spans="1:2" x14ac:dyDescent="0.25">
      <c r="A375" s="69" t="s">
        <v>250</v>
      </c>
      <c r="B375" s="69" t="s">
        <v>250</v>
      </c>
    </row>
    <row r="376" spans="1:2" x14ac:dyDescent="0.25">
      <c r="A376" s="69" t="s">
        <v>251</v>
      </c>
      <c r="B376" s="69" t="s">
        <v>251</v>
      </c>
    </row>
    <row r="377" spans="1:2" x14ac:dyDescent="0.25">
      <c r="A377" s="69" t="s">
        <v>4386</v>
      </c>
      <c r="B377" s="69" t="s">
        <v>4386</v>
      </c>
    </row>
    <row r="378" spans="1:2" x14ac:dyDescent="0.25">
      <c r="A378" s="69" t="s">
        <v>252</v>
      </c>
      <c r="B378" s="69" t="s">
        <v>252</v>
      </c>
    </row>
    <row r="379" spans="1:2" x14ac:dyDescent="0.25">
      <c r="A379" s="69" t="s">
        <v>253</v>
      </c>
      <c r="B379" s="69" t="s">
        <v>253</v>
      </c>
    </row>
    <row r="380" spans="1:2" x14ac:dyDescent="0.25">
      <c r="A380" s="69" t="s">
        <v>4387</v>
      </c>
      <c r="B380" s="69" t="s">
        <v>4387</v>
      </c>
    </row>
    <row r="381" spans="1:2" x14ac:dyDescent="0.25">
      <c r="A381" s="69" t="s">
        <v>254</v>
      </c>
      <c r="B381" s="69" t="s">
        <v>254</v>
      </c>
    </row>
    <row r="382" spans="1:2" x14ac:dyDescent="0.25">
      <c r="A382" s="69" t="s">
        <v>2676</v>
      </c>
      <c r="B382" s="69" t="s">
        <v>2676</v>
      </c>
    </row>
    <row r="383" spans="1:2" x14ac:dyDescent="0.25">
      <c r="A383" s="69" t="s">
        <v>255</v>
      </c>
      <c r="B383" s="69" t="s">
        <v>255</v>
      </c>
    </row>
    <row r="384" spans="1:2" x14ac:dyDescent="0.25">
      <c r="A384" s="69" t="s">
        <v>256</v>
      </c>
      <c r="B384" s="69" t="s">
        <v>256</v>
      </c>
    </row>
    <row r="385" spans="1:2" x14ac:dyDescent="0.25">
      <c r="A385" s="69" t="s">
        <v>257</v>
      </c>
      <c r="B385" s="69" t="s">
        <v>257</v>
      </c>
    </row>
    <row r="386" spans="1:2" x14ac:dyDescent="0.25">
      <c r="A386" s="69" t="s">
        <v>2677</v>
      </c>
      <c r="B386" s="69" t="s">
        <v>2677</v>
      </c>
    </row>
    <row r="387" spans="1:2" x14ac:dyDescent="0.25">
      <c r="A387" s="69" t="s">
        <v>258</v>
      </c>
      <c r="B387" s="69" t="s">
        <v>258</v>
      </c>
    </row>
    <row r="388" spans="1:2" x14ac:dyDescent="0.25">
      <c r="A388" s="69" t="s">
        <v>259</v>
      </c>
      <c r="B388" s="69" t="s">
        <v>259</v>
      </c>
    </row>
    <row r="389" spans="1:2" x14ac:dyDescent="0.25">
      <c r="A389" s="69" t="s">
        <v>260</v>
      </c>
      <c r="B389" s="69" t="s">
        <v>4388</v>
      </c>
    </row>
    <row r="390" spans="1:2" x14ac:dyDescent="0.25">
      <c r="A390" s="69" t="s">
        <v>4389</v>
      </c>
      <c r="B390" s="69" t="s">
        <v>4388</v>
      </c>
    </row>
    <row r="391" spans="1:2" x14ac:dyDescent="0.25">
      <c r="A391" s="69" t="s">
        <v>261</v>
      </c>
      <c r="B391" s="69" t="s">
        <v>261</v>
      </c>
    </row>
    <row r="392" spans="1:2" x14ac:dyDescent="0.25">
      <c r="A392" s="69" t="s">
        <v>262</v>
      </c>
      <c r="B392" s="69" t="s">
        <v>4390</v>
      </c>
    </row>
    <row r="393" spans="1:2" x14ac:dyDescent="0.25">
      <c r="A393" s="69" t="s">
        <v>4391</v>
      </c>
      <c r="B393" s="69" t="s">
        <v>4390</v>
      </c>
    </row>
    <row r="394" spans="1:2" x14ac:dyDescent="0.25">
      <c r="A394" s="69" t="s">
        <v>4392</v>
      </c>
      <c r="B394" s="69" t="s">
        <v>4390</v>
      </c>
    </row>
    <row r="395" spans="1:2" x14ac:dyDescent="0.25">
      <c r="A395" s="69" t="s">
        <v>263</v>
      </c>
      <c r="B395" s="69" t="s">
        <v>263</v>
      </c>
    </row>
    <row r="396" spans="1:2" x14ac:dyDescent="0.25">
      <c r="A396" s="69" t="s">
        <v>264</v>
      </c>
      <c r="B396" s="69" t="s">
        <v>264</v>
      </c>
    </row>
    <row r="397" spans="1:2" x14ac:dyDescent="0.25">
      <c r="A397" s="69" t="s">
        <v>265</v>
      </c>
      <c r="B397" s="69" t="s">
        <v>265</v>
      </c>
    </row>
    <row r="398" spans="1:2" x14ac:dyDescent="0.25">
      <c r="A398" s="69" t="s">
        <v>266</v>
      </c>
      <c r="B398" s="69" t="s">
        <v>265</v>
      </c>
    </row>
    <row r="399" spans="1:2" x14ac:dyDescent="0.25">
      <c r="A399" s="69" t="s">
        <v>267</v>
      </c>
      <c r="B399" s="69" t="s">
        <v>265</v>
      </c>
    </row>
    <row r="400" spans="1:2" x14ac:dyDescent="0.25">
      <c r="A400" s="69" t="s">
        <v>268</v>
      </c>
      <c r="B400" s="69" t="s">
        <v>265</v>
      </c>
    </row>
    <row r="401" spans="1:2" x14ac:dyDescent="0.25">
      <c r="A401" s="69" t="s">
        <v>269</v>
      </c>
      <c r="B401" s="69" t="s">
        <v>265</v>
      </c>
    </row>
    <row r="402" spans="1:2" x14ac:dyDescent="0.25">
      <c r="A402" s="69" t="s">
        <v>270</v>
      </c>
      <c r="B402" s="69" t="s">
        <v>265</v>
      </c>
    </row>
    <row r="403" spans="1:2" x14ac:dyDescent="0.25">
      <c r="A403" s="69" t="s">
        <v>271</v>
      </c>
      <c r="B403" s="69" t="s">
        <v>265</v>
      </c>
    </row>
    <row r="404" spans="1:2" x14ac:dyDescent="0.25">
      <c r="A404" s="69" t="s">
        <v>272</v>
      </c>
      <c r="B404" s="69" t="s">
        <v>265</v>
      </c>
    </row>
    <row r="405" spans="1:2" x14ac:dyDescent="0.25">
      <c r="A405" s="69" t="s">
        <v>4393</v>
      </c>
      <c r="B405" s="69" t="s">
        <v>265</v>
      </c>
    </row>
    <row r="406" spans="1:2" x14ac:dyDescent="0.25">
      <c r="A406" s="69" t="s">
        <v>273</v>
      </c>
      <c r="B406" s="69" t="s">
        <v>265</v>
      </c>
    </row>
    <row r="407" spans="1:2" x14ac:dyDescent="0.25">
      <c r="A407" s="69" t="s">
        <v>274</v>
      </c>
      <c r="B407" s="69" t="s">
        <v>265</v>
      </c>
    </row>
    <row r="408" spans="1:2" x14ac:dyDescent="0.25">
      <c r="A408" s="69" t="s">
        <v>4394</v>
      </c>
      <c r="B408" s="69" t="s">
        <v>265</v>
      </c>
    </row>
    <row r="409" spans="1:2" x14ac:dyDescent="0.25">
      <c r="A409" s="69" t="s">
        <v>275</v>
      </c>
      <c r="B409" s="69" t="s">
        <v>265</v>
      </c>
    </row>
    <row r="410" spans="1:2" x14ac:dyDescent="0.25">
      <c r="A410" s="69" t="s">
        <v>276</v>
      </c>
      <c r="B410" s="69" t="s">
        <v>276</v>
      </c>
    </row>
    <row r="411" spans="1:2" x14ac:dyDescent="0.25">
      <c r="A411" s="69" t="s">
        <v>277</v>
      </c>
      <c r="B411" s="69" t="s">
        <v>277</v>
      </c>
    </row>
    <row r="412" spans="1:2" x14ac:dyDescent="0.25">
      <c r="A412" s="69" t="s">
        <v>278</v>
      </c>
      <c r="B412" s="69" t="s">
        <v>278</v>
      </c>
    </row>
    <row r="413" spans="1:2" x14ac:dyDescent="0.25">
      <c r="A413" s="69" t="s">
        <v>4395</v>
      </c>
      <c r="B413" s="69" t="s">
        <v>4395</v>
      </c>
    </row>
    <row r="414" spans="1:2" x14ac:dyDescent="0.25">
      <c r="A414" s="69" t="s">
        <v>279</v>
      </c>
      <c r="B414" s="69" t="s">
        <v>279</v>
      </c>
    </row>
    <row r="415" spans="1:2" x14ac:dyDescent="0.25">
      <c r="A415" s="69" t="s">
        <v>280</v>
      </c>
      <c r="B415" s="69" t="s">
        <v>279</v>
      </c>
    </row>
    <row r="416" spans="1:2" x14ac:dyDescent="0.25">
      <c r="A416" s="69" t="s">
        <v>4396</v>
      </c>
      <c r="B416" s="69" t="s">
        <v>279</v>
      </c>
    </row>
    <row r="417" spans="1:2" x14ac:dyDescent="0.25">
      <c r="A417" s="69" t="s">
        <v>281</v>
      </c>
      <c r="B417" s="69" t="s">
        <v>279</v>
      </c>
    </row>
    <row r="418" spans="1:2" x14ac:dyDescent="0.25">
      <c r="A418" s="69" t="s">
        <v>282</v>
      </c>
      <c r="B418" s="69" t="s">
        <v>279</v>
      </c>
    </row>
    <row r="419" spans="1:2" x14ac:dyDescent="0.25">
      <c r="A419" s="69" t="s">
        <v>283</v>
      </c>
      <c r="B419" s="69" t="s">
        <v>279</v>
      </c>
    </row>
    <row r="420" spans="1:2" x14ac:dyDescent="0.25">
      <c r="A420" s="69" t="s">
        <v>284</v>
      </c>
      <c r="B420" s="69" t="s">
        <v>279</v>
      </c>
    </row>
    <row r="421" spans="1:2" x14ac:dyDescent="0.25">
      <c r="A421" s="69" t="s">
        <v>4397</v>
      </c>
      <c r="B421" s="69" t="s">
        <v>279</v>
      </c>
    </row>
    <row r="422" spans="1:2" x14ac:dyDescent="0.25">
      <c r="A422" s="69" t="s">
        <v>4398</v>
      </c>
      <c r="B422" s="69" t="s">
        <v>279</v>
      </c>
    </row>
    <row r="423" spans="1:2" x14ac:dyDescent="0.25">
      <c r="A423" s="69" t="s">
        <v>285</v>
      </c>
      <c r="B423" s="69" t="s">
        <v>285</v>
      </c>
    </row>
    <row r="424" spans="1:2" x14ac:dyDescent="0.25">
      <c r="A424" s="69" t="s">
        <v>286</v>
      </c>
      <c r="B424" s="69" t="s">
        <v>286</v>
      </c>
    </row>
    <row r="425" spans="1:2" x14ac:dyDescent="0.25">
      <c r="A425" s="69" t="s">
        <v>2678</v>
      </c>
      <c r="B425" s="69" t="s">
        <v>2678</v>
      </c>
    </row>
    <row r="426" spans="1:2" x14ac:dyDescent="0.25">
      <c r="A426" s="69" t="s">
        <v>287</v>
      </c>
      <c r="B426" s="69" t="s">
        <v>4399</v>
      </c>
    </row>
    <row r="427" spans="1:2" x14ac:dyDescent="0.25">
      <c r="A427" s="69" t="s">
        <v>288</v>
      </c>
      <c r="B427" s="69" t="s">
        <v>4399</v>
      </c>
    </row>
    <row r="428" spans="1:2" x14ac:dyDescent="0.25">
      <c r="A428" s="69" t="s">
        <v>289</v>
      </c>
      <c r="B428" s="69" t="s">
        <v>289</v>
      </c>
    </row>
    <row r="429" spans="1:2" x14ac:dyDescent="0.25">
      <c r="A429" s="69" t="s">
        <v>2679</v>
      </c>
      <c r="B429" s="69" t="s">
        <v>2679</v>
      </c>
    </row>
    <row r="430" spans="1:2" x14ac:dyDescent="0.25">
      <c r="A430" s="69" t="s">
        <v>4400</v>
      </c>
      <c r="B430" s="69" t="s">
        <v>4400</v>
      </c>
    </row>
    <row r="431" spans="1:2" x14ac:dyDescent="0.25">
      <c r="A431" s="69" t="s">
        <v>290</v>
      </c>
      <c r="B431" s="69" t="s">
        <v>290</v>
      </c>
    </row>
    <row r="432" spans="1:2" x14ac:dyDescent="0.25">
      <c r="A432" s="69" t="s">
        <v>291</v>
      </c>
      <c r="B432" s="69" t="s">
        <v>291</v>
      </c>
    </row>
    <row r="433" spans="1:2" x14ac:dyDescent="0.25">
      <c r="A433" s="69" t="s">
        <v>4401</v>
      </c>
      <c r="B433" s="69" t="s">
        <v>4401</v>
      </c>
    </row>
    <row r="434" spans="1:2" x14ac:dyDescent="0.25">
      <c r="A434" s="69" t="s">
        <v>292</v>
      </c>
      <c r="B434" s="69" t="s">
        <v>292</v>
      </c>
    </row>
    <row r="435" spans="1:2" x14ac:dyDescent="0.25">
      <c r="A435" s="69" t="s">
        <v>293</v>
      </c>
      <c r="B435" s="69" t="s">
        <v>293</v>
      </c>
    </row>
    <row r="436" spans="1:2" x14ac:dyDescent="0.25">
      <c r="A436" s="69" t="s">
        <v>294</v>
      </c>
      <c r="B436" s="69" t="s">
        <v>294</v>
      </c>
    </row>
    <row r="437" spans="1:2" x14ac:dyDescent="0.25">
      <c r="A437" s="69" t="s">
        <v>4402</v>
      </c>
      <c r="B437" s="69" t="s">
        <v>4402</v>
      </c>
    </row>
    <row r="438" spans="1:2" x14ac:dyDescent="0.25">
      <c r="A438" s="69" t="s">
        <v>295</v>
      </c>
      <c r="B438" s="69" t="s">
        <v>295</v>
      </c>
    </row>
    <row r="439" spans="1:2" x14ac:dyDescent="0.25">
      <c r="A439" s="69" t="s">
        <v>296</v>
      </c>
      <c r="B439" s="69" t="s">
        <v>4403</v>
      </c>
    </row>
    <row r="440" spans="1:2" x14ac:dyDescent="0.25">
      <c r="A440" s="69" t="s">
        <v>297</v>
      </c>
      <c r="B440" s="69" t="s">
        <v>4403</v>
      </c>
    </row>
    <row r="441" spans="1:2" x14ac:dyDescent="0.25">
      <c r="A441" s="69" t="s">
        <v>298</v>
      </c>
      <c r="B441" s="69" t="s">
        <v>4403</v>
      </c>
    </row>
    <row r="442" spans="1:2" x14ac:dyDescent="0.25">
      <c r="A442" s="69" t="s">
        <v>299</v>
      </c>
      <c r="B442" s="69" t="s">
        <v>4403</v>
      </c>
    </row>
    <row r="443" spans="1:2" x14ac:dyDescent="0.25">
      <c r="A443" s="69" t="s">
        <v>300</v>
      </c>
      <c r="B443" s="69" t="s">
        <v>300</v>
      </c>
    </row>
    <row r="444" spans="1:2" x14ac:dyDescent="0.25">
      <c r="A444" s="69" t="s">
        <v>4404</v>
      </c>
      <c r="B444" s="69" t="s">
        <v>4404</v>
      </c>
    </row>
    <row r="445" spans="1:2" x14ac:dyDescent="0.25">
      <c r="A445" s="69" t="s">
        <v>301</v>
      </c>
      <c r="B445" s="69" t="s">
        <v>301</v>
      </c>
    </row>
    <row r="446" spans="1:2" x14ac:dyDescent="0.25">
      <c r="A446" s="69" t="s">
        <v>4405</v>
      </c>
      <c r="B446" s="69" t="s">
        <v>4405</v>
      </c>
    </row>
    <row r="447" spans="1:2" x14ac:dyDescent="0.25">
      <c r="A447" s="69" t="s">
        <v>302</v>
      </c>
      <c r="B447" s="69" t="s">
        <v>302</v>
      </c>
    </row>
    <row r="448" spans="1:2" x14ac:dyDescent="0.25">
      <c r="A448" s="69" t="s">
        <v>4406</v>
      </c>
      <c r="B448" s="69" t="s">
        <v>4406</v>
      </c>
    </row>
    <row r="449" spans="1:2" x14ac:dyDescent="0.25">
      <c r="A449" s="69" t="s">
        <v>303</v>
      </c>
      <c r="B449" s="69" t="s">
        <v>303</v>
      </c>
    </row>
    <row r="450" spans="1:2" x14ac:dyDescent="0.25">
      <c r="A450" s="69" t="s">
        <v>304</v>
      </c>
      <c r="B450" s="69" t="s">
        <v>304</v>
      </c>
    </row>
    <row r="451" spans="1:2" x14ac:dyDescent="0.25">
      <c r="A451" s="69" t="s">
        <v>4407</v>
      </c>
      <c r="B451" s="69" t="s">
        <v>325</v>
      </c>
    </row>
    <row r="452" spans="1:2" x14ac:dyDescent="0.25">
      <c r="A452" s="69" t="s">
        <v>4408</v>
      </c>
      <c r="B452" s="69" t="s">
        <v>4409</v>
      </c>
    </row>
    <row r="453" spans="1:2" x14ac:dyDescent="0.25">
      <c r="A453" s="69" t="s">
        <v>305</v>
      </c>
      <c r="B453" s="69" t="s">
        <v>4409</v>
      </c>
    </row>
    <row r="454" spans="1:2" x14ac:dyDescent="0.25">
      <c r="A454" s="69" t="s">
        <v>4410</v>
      </c>
      <c r="B454" s="69" t="s">
        <v>4409</v>
      </c>
    </row>
    <row r="455" spans="1:2" x14ac:dyDescent="0.25">
      <c r="A455" s="69" t="s">
        <v>4411</v>
      </c>
      <c r="B455" s="69" t="s">
        <v>4409</v>
      </c>
    </row>
    <row r="456" spans="1:2" x14ac:dyDescent="0.25">
      <c r="A456" s="69" t="s">
        <v>4412</v>
      </c>
      <c r="B456" s="69" t="s">
        <v>4409</v>
      </c>
    </row>
    <row r="457" spans="1:2" x14ac:dyDescent="0.25">
      <c r="A457" s="69" t="s">
        <v>4413</v>
      </c>
      <c r="B457" s="69" t="s">
        <v>4409</v>
      </c>
    </row>
    <row r="458" spans="1:2" x14ac:dyDescent="0.25">
      <c r="A458" s="69" t="s">
        <v>4414</v>
      </c>
      <c r="B458" s="69" t="s">
        <v>4409</v>
      </c>
    </row>
    <row r="459" spans="1:2" x14ac:dyDescent="0.25">
      <c r="A459" s="69" t="s">
        <v>306</v>
      </c>
      <c r="B459" s="69" t="s">
        <v>306</v>
      </c>
    </row>
    <row r="460" spans="1:2" x14ac:dyDescent="0.25">
      <c r="A460" s="69" t="s">
        <v>307</v>
      </c>
      <c r="B460" s="69" t="s">
        <v>307</v>
      </c>
    </row>
    <row r="461" spans="1:2" x14ac:dyDescent="0.25">
      <c r="A461" s="69" t="s">
        <v>308</v>
      </c>
      <c r="B461" s="69" t="s">
        <v>308</v>
      </c>
    </row>
    <row r="462" spans="1:2" x14ac:dyDescent="0.25">
      <c r="A462" s="69" t="s">
        <v>4415</v>
      </c>
      <c r="B462" s="69" t="s">
        <v>4415</v>
      </c>
    </row>
    <row r="463" spans="1:2" x14ac:dyDescent="0.25">
      <c r="A463" s="69" t="s">
        <v>4416</v>
      </c>
      <c r="B463" s="69" t="s">
        <v>4416</v>
      </c>
    </row>
    <row r="464" spans="1:2" x14ac:dyDescent="0.25">
      <c r="A464" s="69" t="s">
        <v>309</v>
      </c>
      <c r="B464" s="69" t="s">
        <v>309</v>
      </c>
    </row>
    <row r="465" spans="1:2" x14ac:dyDescent="0.25">
      <c r="A465" s="69" t="s">
        <v>310</v>
      </c>
      <c r="B465" s="69" t="s">
        <v>310</v>
      </c>
    </row>
    <row r="466" spans="1:2" x14ac:dyDescent="0.25">
      <c r="A466" s="69" t="s">
        <v>311</v>
      </c>
      <c r="B466" s="69" t="s">
        <v>4417</v>
      </c>
    </row>
    <row r="467" spans="1:2" x14ac:dyDescent="0.25">
      <c r="A467" s="69" t="s">
        <v>312</v>
      </c>
      <c r="B467" s="69" t="s">
        <v>4417</v>
      </c>
    </row>
    <row r="468" spans="1:2" x14ac:dyDescent="0.25">
      <c r="A468" s="69" t="s">
        <v>313</v>
      </c>
      <c r="B468" s="69" t="s">
        <v>4418</v>
      </c>
    </row>
    <row r="469" spans="1:2" x14ac:dyDescent="0.25">
      <c r="A469" s="69" t="s">
        <v>314</v>
      </c>
      <c r="B469" s="69" t="s">
        <v>4418</v>
      </c>
    </row>
    <row r="470" spans="1:2" x14ac:dyDescent="0.25">
      <c r="A470" s="69" t="s">
        <v>315</v>
      </c>
      <c r="B470" s="69" t="s">
        <v>4418</v>
      </c>
    </row>
    <row r="471" spans="1:2" x14ac:dyDescent="0.25">
      <c r="A471" s="69" t="s">
        <v>316</v>
      </c>
      <c r="B471" s="69" t="s">
        <v>4418</v>
      </c>
    </row>
    <row r="472" spans="1:2" x14ac:dyDescent="0.25">
      <c r="A472" s="69" t="s">
        <v>317</v>
      </c>
      <c r="B472" s="69" t="s">
        <v>4418</v>
      </c>
    </row>
    <row r="473" spans="1:2" x14ac:dyDescent="0.25">
      <c r="A473" s="69" t="s">
        <v>318</v>
      </c>
      <c r="B473" s="69" t="s">
        <v>4419</v>
      </c>
    </row>
    <row r="474" spans="1:2" x14ac:dyDescent="0.25">
      <c r="A474" s="69" t="s">
        <v>319</v>
      </c>
      <c r="B474" s="69" t="s">
        <v>4419</v>
      </c>
    </row>
    <row r="475" spans="1:2" x14ac:dyDescent="0.25">
      <c r="A475" s="69" t="s">
        <v>4420</v>
      </c>
      <c r="B475" s="69" t="s">
        <v>4420</v>
      </c>
    </row>
    <row r="476" spans="1:2" x14ac:dyDescent="0.25">
      <c r="A476" s="69" t="s">
        <v>320</v>
      </c>
      <c r="B476" s="69" t="s">
        <v>320</v>
      </c>
    </row>
    <row r="477" spans="1:2" x14ac:dyDescent="0.25">
      <c r="A477" s="69" t="s">
        <v>321</v>
      </c>
      <c r="B477" s="69" t="s">
        <v>321</v>
      </c>
    </row>
    <row r="478" spans="1:2" x14ac:dyDescent="0.25">
      <c r="A478" s="69" t="s">
        <v>322</v>
      </c>
      <c r="B478" s="69" t="s">
        <v>322</v>
      </c>
    </row>
    <row r="479" spans="1:2" x14ac:dyDescent="0.25">
      <c r="A479" s="69" t="s">
        <v>4421</v>
      </c>
      <c r="B479" s="69" t="s">
        <v>4421</v>
      </c>
    </row>
    <row r="480" spans="1:2" x14ac:dyDescent="0.25">
      <c r="A480" s="69" t="s">
        <v>323</v>
      </c>
      <c r="B480" s="69" t="s">
        <v>323</v>
      </c>
    </row>
    <row r="481" spans="1:2" x14ac:dyDescent="0.25">
      <c r="A481" s="69" t="s">
        <v>324</v>
      </c>
      <c r="B481" s="69" t="s">
        <v>325</v>
      </c>
    </row>
    <row r="482" spans="1:2" x14ac:dyDescent="0.25">
      <c r="A482" s="69" t="s">
        <v>4422</v>
      </c>
      <c r="B482" s="69" t="s">
        <v>325</v>
      </c>
    </row>
    <row r="483" spans="1:2" x14ac:dyDescent="0.25">
      <c r="A483" s="69" t="s">
        <v>326</v>
      </c>
      <c r="B483" s="69" t="s">
        <v>325</v>
      </c>
    </row>
    <row r="484" spans="1:2" x14ac:dyDescent="0.25">
      <c r="A484" s="69" t="s">
        <v>4423</v>
      </c>
      <c r="B484" s="69" t="s">
        <v>325</v>
      </c>
    </row>
    <row r="485" spans="1:2" x14ac:dyDescent="0.25">
      <c r="A485" s="69" t="s">
        <v>327</v>
      </c>
      <c r="B485" s="69" t="s">
        <v>325</v>
      </c>
    </row>
    <row r="486" spans="1:2" x14ac:dyDescent="0.25">
      <c r="A486" s="69" t="s">
        <v>2680</v>
      </c>
      <c r="B486" s="69" t="s">
        <v>325</v>
      </c>
    </row>
    <row r="487" spans="1:2" x14ac:dyDescent="0.25">
      <c r="A487" s="69" t="s">
        <v>328</v>
      </c>
      <c r="B487" s="69" t="s">
        <v>325</v>
      </c>
    </row>
    <row r="488" spans="1:2" x14ac:dyDescent="0.25">
      <c r="A488" s="69" t="s">
        <v>4424</v>
      </c>
      <c r="B488" s="69" t="s">
        <v>325</v>
      </c>
    </row>
    <row r="489" spans="1:2" x14ac:dyDescent="0.25">
      <c r="A489" s="69" t="s">
        <v>329</v>
      </c>
      <c r="B489" s="69" t="s">
        <v>325</v>
      </c>
    </row>
    <row r="490" spans="1:2" x14ac:dyDescent="0.25">
      <c r="A490" s="69" t="s">
        <v>2681</v>
      </c>
      <c r="B490" s="69" t="s">
        <v>325</v>
      </c>
    </row>
    <row r="491" spans="1:2" x14ac:dyDescent="0.25">
      <c r="A491" s="69" t="s">
        <v>4425</v>
      </c>
      <c r="B491" s="69" t="s">
        <v>325</v>
      </c>
    </row>
    <row r="492" spans="1:2" x14ac:dyDescent="0.25">
      <c r="A492" s="69" t="s">
        <v>4426</v>
      </c>
      <c r="B492" s="69" t="s">
        <v>325</v>
      </c>
    </row>
    <row r="493" spans="1:2" x14ac:dyDescent="0.25">
      <c r="A493" s="69" t="s">
        <v>2682</v>
      </c>
      <c r="B493" s="69" t="s">
        <v>325</v>
      </c>
    </row>
    <row r="494" spans="1:2" x14ac:dyDescent="0.25">
      <c r="A494" s="69" t="s">
        <v>2683</v>
      </c>
      <c r="B494" s="69" t="s">
        <v>325</v>
      </c>
    </row>
    <row r="495" spans="1:2" x14ac:dyDescent="0.25">
      <c r="A495" s="69" t="s">
        <v>4427</v>
      </c>
      <c r="B495" s="69" t="s">
        <v>325</v>
      </c>
    </row>
    <row r="496" spans="1:2" x14ac:dyDescent="0.25">
      <c r="A496" s="69" t="s">
        <v>2684</v>
      </c>
      <c r="B496" s="69" t="s">
        <v>325</v>
      </c>
    </row>
    <row r="497" spans="1:2" x14ac:dyDescent="0.25">
      <c r="A497" s="69" t="s">
        <v>4428</v>
      </c>
      <c r="B497" s="69" t="s">
        <v>325</v>
      </c>
    </row>
    <row r="498" spans="1:2" x14ac:dyDescent="0.25">
      <c r="A498" s="69" t="s">
        <v>330</v>
      </c>
      <c r="B498" s="69" t="s">
        <v>325</v>
      </c>
    </row>
    <row r="499" spans="1:2" x14ac:dyDescent="0.25">
      <c r="A499" s="69" t="s">
        <v>4429</v>
      </c>
      <c r="B499" s="69" t="s">
        <v>325</v>
      </c>
    </row>
    <row r="500" spans="1:2" x14ac:dyDescent="0.25">
      <c r="A500" s="69" t="s">
        <v>331</v>
      </c>
      <c r="B500" s="69" t="s">
        <v>325</v>
      </c>
    </row>
    <row r="501" spans="1:2" x14ac:dyDescent="0.25">
      <c r="A501" s="69" t="s">
        <v>4430</v>
      </c>
      <c r="B501" s="69" t="s">
        <v>325</v>
      </c>
    </row>
    <row r="502" spans="1:2" x14ac:dyDescent="0.25">
      <c r="A502" s="69" t="s">
        <v>2685</v>
      </c>
      <c r="B502" s="69" t="s">
        <v>325</v>
      </c>
    </row>
    <row r="503" spans="1:2" x14ac:dyDescent="0.25">
      <c r="A503" s="69" t="s">
        <v>332</v>
      </c>
      <c r="B503" s="69" t="s">
        <v>332</v>
      </c>
    </row>
    <row r="504" spans="1:2" x14ac:dyDescent="0.25">
      <c r="A504" s="69" t="s">
        <v>4431</v>
      </c>
      <c r="B504" s="69" t="s">
        <v>4431</v>
      </c>
    </row>
    <row r="505" spans="1:2" x14ac:dyDescent="0.25">
      <c r="A505" s="69" t="s">
        <v>333</v>
      </c>
      <c r="B505" s="69" t="s">
        <v>333</v>
      </c>
    </row>
    <row r="506" spans="1:2" x14ac:dyDescent="0.25">
      <c r="A506" s="69" t="s">
        <v>334</v>
      </c>
      <c r="B506" s="69" t="s">
        <v>334</v>
      </c>
    </row>
    <row r="507" spans="1:2" x14ac:dyDescent="0.25">
      <c r="A507" s="69" t="s">
        <v>335</v>
      </c>
      <c r="B507" s="69" t="s">
        <v>335</v>
      </c>
    </row>
    <row r="508" spans="1:2" x14ac:dyDescent="0.25">
      <c r="A508" s="69" t="s">
        <v>336</v>
      </c>
      <c r="B508" s="69" t="s">
        <v>336</v>
      </c>
    </row>
    <row r="509" spans="1:2" x14ac:dyDescent="0.25">
      <c r="A509" s="69" t="s">
        <v>337</v>
      </c>
      <c r="B509" s="69" t="s">
        <v>337</v>
      </c>
    </row>
    <row r="510" spans="1:2" x14ac:dyDescent="0.25">
      <c r="A510" s="69" t="s">
        <v>4432</v>
      </c>
      <c r="B510" s="69" t="s">
        <v>4432</v>
      </c>
    </row>
    <row r="511" spans="1:2" x14ac:dyDescent="0.25">
      <c r="A511" s="69" t="s">
        <v>338</v>
      </c>
      <c r="B511" s="69" t="s">
        <v>338</v>
      </c>
    </row>
    <row r="512" spans="1:2" x14ac:dyDescent="0.25">
      <c r="A512" s="69" t="s">
        <v>339</v>
      </c>
      <c r="B512" s="69" t="s">
        <v>339</v>
      </c>
    </row>
    <row r="513" spans="1:2" x14ac:dyDescent="0.25">
      <c r="A513" s="69" t="s">
        <v>340</v>
      </c>
      <c r="B513" s="69" t="s">
        <v>340</v>
      </c>
    </row>
    <row r="514" spans="1:2" x14ac:dyDescent="0.25">
      <c r="A514" s="69" t="s">
        <v>4433</v>
      </c>
      <c r="B514" s="69" t="s">
        <v>4433</v>
      </c>
    </row>
    <row r="515" spans="1:2" x14ac:dyDescent="0.25">
      <c r="A515" s="69" t="s">
        <v>341</v>
      </c>
      <c r="B515" s="69" t="s">
        <v>341</v>
      </c>
    </row>
    <row r="516" spans="1:2" x14ac:dyDescent="0.25">
      <c r="A516" s="69" t="s">
        <v>342</v>
      </c>
      <c r="B516" s="69" t="s">
        <v>342</v>
      </c>
    </row>
    <row r="517" spans="1:2" x14ac:dyDescent="0.25">
      <c r="A517" s="69" t="s">
        <v>343</v>
      </c>
      <c r="B517" s="69" t="s">
        <v>343</v>
      </c>
    </row>
    <row r="518" spans="1:2" x14ac:dyDescent="0.25">
      <c r="A518" s="69" t="s">
        <v>4434</v>
      </c>
      <c r="B518" s="69" t="s">
        <v>4434</v>
      </c>
    </row>
    <row r="519" spans="1:2" x14ac:dyDescent="0.25">
      <c r="A519" s="69" t="s">
        <v>344</v>
      </c>
      <c r="B519" s="69" t="s">
        <v>344</v>
      </c>
    </row>
    <row r="520" spans="1:2" x14ac:dyDescent="0.25">
      <c r="A520" s="69" t="s">
        <v>345</v>
      </c>
      <c r="B520" s="69" t="s">
        <v>345</v>
      </c>
    </row>
    <row r="521" spans="1:2" x14ac:dyDescent="0.25">
      <c r="A521" s="69" t="s">
        <v>4435</v>
      </c>
      <c r="B521" s="69" t="s">
        <v>4435</v>
      </c>
    </row>
    <row r="522" spans="1:2" x14ac:dyDescent="0.25">
      <c r="A522" s="69" t="s">
        <v>346</v>
      </c>
      <c r="B522" s="69" t="s">
        <v>346</v>
      </c>
    </row>
    <row r="523" spans="1:2" x14ac:dyDescent="0.25">
      <c r="A523" s="69" t="s">
        <v>4436</v>
      </c>
      <c r="B523" s="69" t="s">
        <v>4436</v>
      </c>
    </row>
    <row r="524" spans="1:2" x14ac:dyDescent="0.25">
      <c r="A524" s="69" t="s">
        <v>347</v>
      </c>
      <c r="B524" s="69" t="s">
        <v>347</v>
      </c>
    </row>
    <row r="525" spans="1:2" x14ac:dyDescent="0.25">
      <c r="A525" s="69" t="s">
        <v>348</v>
      </c>
      <c r="B525" s="69" t="s">
        <v>348</v>
      </c>
    </row>
    <row r="526" spans="1:2" x14ac:dyDescent="0.25">
      <c r="A526" s="69" t="s">
        <v>4437</v>
      </c>
      <c r="B526" s="69" t="s">
        <v>4437</v>
      </c>
    </row>
    <row r="527" spans="1:2" x14ac:dyDescent="0.25">
      <c r="A527" s="69" t="s">
        <v>349</v>
      </c>
      <c r="B527" s="69" t="s">
        <v>349</v>
      </c>
    </row>
    <row r="528" spans="1:2" x14ac:dyDescent="0.25">
      <c r="A528" s="69" t="s">
        <v>350</v>
      </c>
      <c r="B528" s="69" t="s">
        <v>350</v>
      </c>
    </row>
    <row r="529" spans="1:2" x14ac:dyDescent="0.25">
      <c r="A529" s="69" t="s">
        <v>351</v>
      </c>
      <c r="B529" s="69" t="s">
        <v>351</v>
      </c>
    </row>
    <row r="530" spans="1:2" x14ac:dyDescent="0.25">
      <c r="A530" s="69" t="s">
        <v>352</v>
      </c>
      <c r="B530" s="69" t="s">
        <v>352</v>
      </c>
    </row>
    <row r="531" spans="1:2" x14ac:dyDescent="0.25">
      <c r="A531" s="69" t="s">
        <v>353</v>
      </c>
      <c r="B531" s="69" t="s">
        <v>353</v>
      </c>
    </row>
    <row r="532" spans="1:2" x14ac:dyDescent="0.25">
      <c r="A532" s="69" t="s">
        <v>354</v>
      </c>
      <c r="B532" s="69" t="s">
        <v>354</v>
      </c>
    </row>
    <row r="533" spans="1:2" x14ac:dyDescent="0.25">
      <c r="A533" s="69" t="s">
        <v>4438</v>
      </c>
      <c r="B533" s="69" t="s">
        <v>4438</v>
      </c>
    </row>
    <row r="534" spans="1:2" x14ac:dyDescent="0.25">
      <c r="A534" s="69" t="s">
        <v>355</v>
      </c>
      <c r="B534" s="69" t="s">
        <v>355</v>
      </c>
    </row>
    <row r="535" spans="1:2" x14ac:dyDescent="0.25">
      <c r="A535" s="69" t="s">
        <v>4439</v>
      </c>
      <c r="B535" s="69" t="s">
        <v>4439</v>
      </c>
    </row>
    <row r="536" spans="1:2" x14ac:dyDescent="0.25">
      <c r="A536" s="69" t="s">
        <v>2686</v>
      </c>
      <c r="B536" s="69" t="s">
        <v>2686</v>
      </c>
    </row>
    <row r="537" spans="1:2" x14ac:dyDescent="0.25">
      <c r="A537" s="69" t="s">
        <v>356</v>
      </c>
      <c r="B537" s="69" t="s">
        <v>356</v>
      </c>
    </row>
    <row r="538" spans="1:2" x14ac:dyDescent="0.25">
      <c r="A538" s="69" t="s">
        <v>357</v>
      </c>
      <c r="B538" s="69" t="s">
        <v>4440</v>
      </c>
    </row>
    <row r="539" spans="1:2" x14ac:dyDescent="0.25">
      <c r="A539" s="69" t="s">
        <v>4441</v>
      </c>
      <c r="B539" s="69" t="s">
        <v>4440</v>
      </c>
    </row>
    <row r="540" spans="1:2" x14ac:dyDescent="0.25">
      <c r="A540" s="69" t="s">
        <v>2799</v>
      </c>
      <c r="B540" s="69" t="s">
        <v>4440</v>
      </c>
    </row>
    <row r="541" spans="1:2" x14ac:dyDescent="0.25">
      <c r="A541" s="69" t="s">
        <v>358</v>
      </c>
      <c r="B541" s="69" t="s">
        <v>358</v>
      </c>
    </row>
    <row r="542" spans="1:2" x14ac:dyDescent="0.25">
      <c r="A542" s="69" t="s">
        <v>359</v>
      </c>
      <c r="B542" s="69" t="s">
        <v>359</v>
      </c>
    </row>
    <row r="543" spans="1:2" x14ac:dyDescent="0.25">
      <c r="A543" s="69" t="s">
        <v>360</v>
      </c>
      <c r="B543" s="69" t="s">
        <v>4442</v>
      </c>
    </row>
    <row r="544" spans="1:2" x14ac:dyDescent="0.25">
      <c r="A544" s="69" t="s">
        <v>361</v>
      </c>
      <c r="B544" s="69" t="s">
        <v>4442</v>
      </c>
    </row>
    <row r="545" spans="1:2" x14ac:dyDescent="0.25">
      <c r="A545" s="69" t="s">
        <v>362</v>
      </c>
      <c r="B545" s="69" t="s">
        <v>4442</v>
      </c>
    </row>
    <row r="546" spans="1:2" x14ac:dyDescent="0.25">
      <c r="A546" s="69" t="s">
        <v>363</v>
      </c>
      <c r="B546" s="69" t="s">
        <v>363</v>
      </c>
    </row>
    <row r="547" spans="1:2" x14ac:dyDescent="0.25">
      <c r="A547" s="69" t="s">
        <v>364</v>
      </c>
      <c r="B547" s="69" t="s">
        <v>364</v>
      </c>
    </row>
    <row r="548" spans="1:2" x14ac:dyDescent="0.25">
      <c r="A548" s="69" t="s">
        <v>365</v>
      </c>
      <c r="B548" s="69" t="s">
        <v>365</v>
      </c>
    </row>
    <row r="549" spans="1:2" x14ac:dyDescent="0.25">
      <c r="A549" s="69" t="s">
        <v>366</v>
      </c>
      <c r="B549" s="69" t="s">
        <v>366</v>
      </c>
    </row>
    <row r="550" spans="1:2" x14ac:dyDescent="0.25">
      <c r="A550" s="69" t="s">
        <v>4443</v>
      </c>
      <c r="B550" s="69" t="s">
        <v>4443</v>
      </c>
    </row>
    <row r="551" spans="1:2" x14ac:dyDescent="0.25">
      <c r="A551" s="69" t="s">
        <v>367</v>
      </c>
      <c r="B551" s="69" t="s">
        <v>367</v>
      </c>
    </row>
    <row r="552" spans="1:2" x14ac:dyDescent="0.25">
      <c r="A552" s="69" t="s">
        <v>368</v>
      </c>
      <c r="B552" s="69" t="s">
        <v>368</v>
      </c>
    </row>
    <row r="553" spans="1:2" x14ac:dyDescent="0.25">
      <c r="A553" s="69" t="s">
        <v>369</v>
      </c>
      <c r="B553" s="69" t="s">
        <v>369</v>
      </c>
    </row>
    <row r="554" spans="1:2" x14ac:dyDescent="0.25">
      <c r="A554" s="69" t="s">
        <v>4444</v>
      </c>
      <c r="B554" s="69" t="s">
        <v>4444</v>
      </c>
    </row>
    <row r="555" spans="1:2" x14ac:dyDescent="0.25">
      <c r="A555" s="69" t="s">
        <v>370</v>
      </c>
      <c r="B555" s="69" t="s">
        <v>370</v>
      </c>
    </row>
    <row r="556" spans="1:2" x14ac:dyDescent="0.25">
      <c r="A556" s="69" t="s">
        <v>4445</v>
      </c>
      <c r="B556" s="69" t="s">
        <v>4445</v>
      </c>
    </row>
    <row r="557" spans="1:2" x14ac:dyDescent="0.25">
      <c r="A557" s="69" t="s">
        <v>2687</v>
      </c>
      <c r="B557" s="69" t="s">
        <v>2687</v>
      </c>
    </row>
    <row r="558" spans="1:2" x14ac:dyDescent="0.25">
      <c r="A558" s="69" t="s">
        <v>371</v>
      </c>
      <c r="B558" s="69" t="s">
        <v>371</v>
      </c>
    </row>
    <row r="559" spans="1:2" x14ac:dyDescent="0.25">
      <c r="A559" s="69" t="s">
        <v>372</v>
      </c>
      <c r="B559" s="69" t="s">
        <v>372</v>
      </c>
    </row>
    <row r="560" spans="1:2" x14ac:dyDescent="0.25">
      <c r="A560" s="69" t="s">
        <v>4446</v>
      </c>
      <c r="B560" s="69" t="s">
        <v>4446</v>
      </c>
    </row>
    <row r="561" spans="1:2" x14ac:dyDescent="0.25">
      <c r="A561" s="69" t="s">
        <v>373</v>
      </c>
      <c r="B561" s="69" t="s">
        <v>373</v>
      </c>
    </row>
    <row r="562" spans="1:2" x14ac:dyDescent="0.25">
      <c r="A562" s="69" t="s">
        <v>374</v>
      </c>
      <c r="B562" s="69" t="s">
        <v>374</v>
      </c>
    </row>
    <row r="563" spans="1:2" x14ac:dyDescent="0.25">
      <c r="A563" s="69" t="s">
        <v>375</v>
      </c>
      <c r="B563" s="69" t="s">
        <v>375</v>
      </c>
    </row>
    <row r="564" spans="1:2" x14ac:dyDescent="0.25">
      <c r="A564" s="69" t="s">
        <v>376</v>
      </c>
      <c r="B564" s="69" t="s">
        <v>376</v>
      </c>
    </row>
    <row r="565" spans="1:2" x14ac:dyDescent="0.25">
      <c r="A565" s="69" t="s">
        <v>377</v>
      </c>
      <c r="B565" s="69" t="s">
        <v>377</v>
      </c>
    </row>
    <row r="566" spans="1:2" x14ac:dyDescent="0.25">
      <c r="A566" s="69" t="s">
        <v>378</v>
      </c>
      <c r="B566" s="69" t="s">
        <v>378</v>
      </c>
    </row>
    <row r="567" spans="1:2" x14ac:dyDescent="0.25">
      <c r="A567" s="69" t="s">
        <v>4447</v>
      </c>
      <c r="B567" s="69" t="s">
        <v>4447</v>
      </c>
    </row>
    <row r="568" spans="1:2" x14ac:dyDescent="0.25">
      <c r="A568" s="69" t="s">
        <v>379</v>
      </c>
      <c r="B568" s="69" t="s">
        <v>379</v>
      </c>
    </row>
    <row r="569" spans="1:2" x14ac:dyDescent="0.25">
      <c r="A569" s="69" t="s">
        <v>4448</v>
      </c>
      <c r="B569" s="69" t="s">
        <v>4448</v>
      </c>
    </row>
    <row r="570" spans="1:2" x14ac:dyDescent="0.25">
      <c r="A570" s="69" t="s">
        <v>380</v>
      </c>
      <c r="B570" s="69" t="s">
        <v>380</v>
      </c>
    </row>
    <row r="571" spans="1:2" x14ac:dyDescent="0.25">
      <c r="A571" s="69" t="s">
        <v>381</v>
      </c>
      <c r="B571" s="69" t="s">
        <v>381</v>
      </c>
    </row>
    <row r="572" spans="1:2" x14ac:dyDescent="0.25">
      <c r="A572" s="69" t="s">
        <v>382</v>
      </c>
      <c r="B572" s="69" t="s">
        <v>382</v>
      </c>
    </row>
    <row r="573" spans="1:2" x14ac:dyDescent="0.25">
      <c r="A573" s="69" t="s">
        <v>383</v>
      </c>
      <c r="B573" s="69" t="s">
        <v>383</v>
      </c>
    </row>
    <row r="574" spans="1:2" x14ac:dyDescent="0.25">
      <c r="A574" s="69" t="s">
        <v>384</v>
      </c>
      <c r="B574" s="69" t="s">
        <v>384</v>
      </c>
    </row>
    <row r="575" spans="1:2" x14ac:dyDescent="0.25">
      <c r="A575" s="69" t="s">
        <v>385</v>
      </c>
      <c r="B575" s="69" t="s">
        <v>385</v>
      </c>
    </row>
    <row r="576" spans="1:2" x14ac:dyDescent="0.25">
      <c r="A576" s="69" t="s">
        <v>386</v>
      </c>
      <c r="B576" s="69" t="s">
        <v>386</v>
      </c>
    </row>
    <row r="577" spans="1:2" x14ac:dyDescent="0.25">
      <c r="A577" s="69" t="s">
        <v>387</v>
      </c>
      <c r="B577" s="69" t="s">
        <v>387</v>
      </c>
    </row>
    <row r="578" spans="1:2" x14ac:dyDescent="0.25">
      <c r="A578" s="69" t="s">
        <v>388</v>
      </c>
      <c r="B578" s="69" t="s">
        <v>388</v>
      </c>
    </row>
    <row r="579" spans="1:2" x14ac:dyDescent="0.25">
      <c r="A579" s="69" t="s">
        <v>389</v>
      </c>
      <c r="B579" s="69" t="s">
        <v>389</v>
      </c>
    </row>
    <row r="580" spans="1:2" x14ac:dyDescent="0.25">
      <c r="A580" s="69" t="s">
        <v>390</v>
      </c>
      <c r="B580" s="69" t="s">
        <v>390</v>
      </c>
    </row>
    <row r="581" spans="1:2" x14ac:dyDescent="0.25">
      <c r="A581" s="69" t="s">
        <v>391</v>
      </c>
      <c r="B581" s="69" t="s">
        <v>391</v>
      </c>
    </row>
    <row r="582" spans="1:2" x14ac:dyDescent="0.25">
      <c r="A582" s="69" t="s">
        <v>392</v>
      </c>
      <c r="B582" s="69" t="s">
        <v>392</v>
      </c>
    </row>
    <row r="583" spans="1:2" x14ac:dyDescent="0.25">
      <c r="A583" s="69" t="s">
        <v>393</v>
      </c>
      <c r="B583" s="69" t="s">
        <v>393</v>
      </c>
    </row>
    <row r="584" spans="1:2" x14ac:dyDescent="0.25">
      <c r="A584" s="69" t="s">
        <v>394</v>
      </c>
      <c r="B584" s="69" t="s">
        <v>394</v>
      </c>
    </row>
    <row r="585" spans="1:2" x14ac:dyDescent="0.25">
      <c r="A585" s="69" t="s">
        <v>4449</v>
      </c>
      <c r="B585" s="69" t="s">
        <v>4449</v>
      </c>
    </row>
    <row r="586" spans="1:2" x14ac:dyDescent="0.25">
      <c r="A586" s="69" t="s">
        <v>4450</v>
      </c>
      <c r="B586" s="69" t="s">
        <v>4450</v>
      </c>
    </row>
    <row r="587" spans="1:2" x14ac:dyDescent="0.25">
      <c r="A587" s="69" t="s">
        <v>395</v>
      </c>
      <c r="B587" s="69" t="s">
        <v>395</v>
      </c>
    </row>
    <row r="588" spans="1:2" x14ac:dyDescent="0.25">
      <c r="A588" s="69" t="s">
        <v>396</v>
      </c>
      <c r="B588" s="69" t="s">
        <v>396</v>
      </c>
    </row>
    <row r="589" spans="1:2" x14ac:dyDescent="0.25">
      <c r="A589" s="69" t="s">
        <v>4451</v>
      </c>
      <c r="B589" s="69" t="s">
        <v>4451</v>
      </c>
    </row>
    <row r="590" spans="1:2" x14ac:dyDescent="0.25">
      <c r="A590" s="69" t="s">
        <v>4452</v>
      </c>
      <c r="B590" s="69" t="s">
        <v>4452</v>
      </c>
    </row>
    <row r="591" spans="1:2" x14ac:dyDescent="0.25">
      <c r="A591" s="69" t="s">
        <v>397</v>
      </c>
      <c r="B591" s="69" t="s">
        <v>397</v>
      </c>
    </row>
    <row r="592" spans="1:2" x14ac:dyDescent="0.25">
      <c r="A592" s="69" t="s">
        <v>398</v>
      </c>
      <c r="B592" s="69" t="s">
        <v>398</v>
      </c>
    </row>
    <row r="593" spans="1:2" x14ac:dyDescent="0.25">
      <c r="A593" s="69" t="s">
        <v>399</v>
      </c>
      <c r="B593" s="69" t="s">
        <v>399</v>
      </c>
    </row>
    <row r="594" spans="1:2" x14ac:dyDescent="0.25">
      <c r="A594" s="69" t="s">
        <v>400</v>
      </c>
      <c r="B594" s="69" t="s">
        <v>400</v>
      </c>
    </row>
    <row r="595" spans="1:2" x14ac:dyDescent="0.25">
      <c r="A595" s="69" t="s">
        <v>401</v>
      </c>
      <c r="B595" s="69" t="s">
        <v>401</v>
      </c>
    </row>
    <row r="596" spans="1:2" x14ac:dyDescent="0.25">
      <c r="A596" s="69" t="s">
        <v>402</v>
      </c>
      <c r="B596" s="69" t="s">
        <v>2200</v>
      </c>
    </row>
    <row r="597" spans="1:2" x14ac:dyDescent="0.25">
      <c r="A597" s="69" t="s">
        <v>4453</v>
      </c>
      <c r="B597" s="69" t="s">
        <v>4453</v>
      </c>
    </row>
    <row r="598" spans="1:2" x14ac:dyDescent="0.25">
      <c r="A598" s="69" t="s">
        <v>4454</v>
      </c>
      <c r="B598" s="69" t="s">
        <v>4454</v>
      </c>
    </row>
    <row r="599" spans="1:2" x14ac:dyDescent="0.25">
      <c r="A599" s="69" t="s">
        <v>403</v>
      </c>
      <c r="B599" s="69" t="s">
        <v>403</v>
      </c>
    </row>
    <row r="600" spans="1:2" x14ac:dyDescent="0.25">
      <c r="A600" s="69" t="s">
        <v>404</v>
      </c>
      <c r="B600" s="69" t="s">
        <v>404</v>
      </c>
    </row>
    <row r="601" spans="1:2" x14ac:dyDescent="0.25">
      <c r="A601" s="69" t="s">
        <v>405</v>
      </c>
      <c r="B601" s="69" t="s">
        <v>405</v>
      </c>
    </row>
    <row r="602" spans="1:2" x14ac:dyDescent="0.25">
      <c r="A602" s="69" t="s">
        <v>4455</v>
      </c>
      <c r="B602" s="69" t="s">
        <v>4455</v>
      </c>
    </row>
    <row r="603" spans="1:2" x14ac:dyDescent="0.25">
      <c r="A603" s="69" t="s">
        <v>2688</v>
      </c>
      <c r="B603" s="69" t="s">
        <v>2688</v>
      </c>
    </row>
    <row r="604" spans="1:2" x14ac:dyDescent="0.25">
      <c r="A604" s="69" t="s">
        <v>406</v>
      </c>
      <c r="B604" s="69" t="s">
        <v>406</v>
      </c>
    </row>
    <row r="605" spans="1:2" x14ac:dyDescent="0.25">
      <c r="A605" s="69" t="s">
        <v>407</v>
      </c>
      <c r="B605" s="69" t="s">
        <v>407</v>
      </c>
    </row>
    <row r="606" spans="1:2" x14ac:dyDescent="0.25">
      <c r="A606" s="69" t="s">
        <v>408</v>
      </c>
      <c r="B606" s="69" t="s">
        <v>408</v>
      </c>
    </row>
    <row r="607" spans="1:2" x14ac:dyDescent="0.25">
      <c r="A607" s="69" t="s">
        <v>4456</v>
      </c>
      <c r="B607" s="69" t="s">
        <v>4456</v>
      </c>
    </row>
    <row r="608" spans="1:2" x14ac:dyDescent="0.25">
      <c r="A608" s="69" t="s">
        <v>409</v>
      </c>
      <c r="B608" s="69" t="s">
        <v>409</v>
      </c>
    </row>
    <row r="609" spans="1:2" x14ac:dyDescent="0.25">
      <c r="A609" s="69" t="s">
        <v>410</v>
      </c>
      <c r="B609" s="69" t="s">
        <v>410</v>
      </c>
    </row>
    <row r="610" spans="1:2" x14ac:dyDescent="0.25">
      <c r="A610" s="69" t="s">
        <v>411</v>
      </c>
      <c r="B610" s="69" t="s">
        <v>411</v>
      </c>
    </row>
    <row r="611" spans="1:2" x14ac:dyDescent="0.25">
      <c r="A611" s="69" t="s">
        <v>412</v>
      </c>
      <c r="B611" s="69" t="s">
        <v>412</v>
      </c>
    </row>
    <row r="612" spans="1:2" x14ac:dyDescent="0.25">
      <c r="A612" s="69" t="s">
        <v>4457</v>
      </c>
      <c r="B612" s="69" t="s">
        <v>4457</v>
      </c>
    </row>
    <row r="613" spans="1:2" x14ac:dyDescent="0.25">
      <c r="A613" s="69" t="s">
        <v>4458</v>
      </c>
      <c r="B613" s="69" t="s">
        <v>4458</v>
      </c>
    </row>
    <row r="614" spans="1:2" x14ac:dyDescent="0.25">
      <c r="A614" s="69" t="s">
        <v>413</v>
      </c>
      <c r="B614" s="69" t="s">
        <v>413</v>
      </c>
    </row>
    <row r="615" spans="1:2" x14ac:dyDescent="0.25">
      <c r="A615" s="69" t="s">
        <v>4459</v>
      </c>
      <c r="B615" s="69" t="s">
        <v>4459</v>
      </c>
    </row>
    <row r="616" spans="1:2" x14ac:dyDescent="0.25">
      <c r="A616" s="69" t="s">
        <v>2689</v>
      </c>
      <c r="B616" s="69" t="s">
        <v>2689</v>
      </c>
    </row>
    <row r="617" spans="1:2" x14ac:dyDescent="0.25">
      <c r="A617" s="69" t="s">
        <v>414</v>
      </c>
      <c r="B617" s="69" t="s">
        <v>414</v>
      </c>
    </row>
    <row r="618" spans="1:2" x14ac:dyDescent="0.25">
      <c r="A618" s="69" t="s">
        <v>415</v>
      </c>
      <c r="B618" s="69" t="s">
        <v>415</v>
      </c>
    </row>
    <row r="619" spans="1:2" x14ac:dyDescent="0.25">
      <c r="A619" s="69" t="s">
        <v>416</v>
      </c>
      <c r="B619" s="69" t="s">
        <v>416</v>
      </c>
    </row>
    <row r="620" spans="1:2" x14ac:dyDescent="0.25">
      <c r="A620" s="69" t="s">
        <v>4460</v>
      </c>
      <c r="B620" s="69" t="s">
        <v>4460</v>
      </c>
    </row>
    <row r="621" spans="1:2" x14ac:dyDescent="0.25">
      <c r="A621" s="69" t="s">
        <v>417</v>
      </c>
      <c r="B621" s="69" t="s">
        <v>417</v>
      </c>
    </row>
    <row r="622" spans="1:2" x14ac:dyDescent="0.25">
      <c r="A622" s="69" t="s">
        <v>418</v>
      </c>
      <c r="B622" s="69" t="s">
        <v>418</v>
      </c>
    </row>
    <row r="623" spans="1:2" x14ac:dyDescent="0.25">
      <c r="A623" s="69" t="s">
        <v>419</v>
      </c>
      <c r="B623" s="69" t="s">
        <v>419</v>
      </c>
    </row>
    <row r="624" spans="1:2" x14ac:dyDescent="0.25">
      <c r="A624" s="69" t="s">
        <v>420</v>
      </c>
      <c r="B624" s="69" t="s">
        <v>420</v>
      </c>
    </row>
    <row r="625" spans="1:2" x14ac:dyDescent="0.25">
      <c r="A625" s="69" t="s">
        <v>421</v>
      </c>
      <c r="B625" s="69" t="s">
        <v>421</v>
      </c>
    </row>
    <row r="626" spans="1:2" x14ac:dyDescent="0.25">
      <c r="A626" s="69" t="s">
        <v>422</v>
      </c>
      <c r="B626" s="69" t="s">
        <v>422</v>
      </c>
    </row>
    <row r="627" spans="1:2" x14ac:dyDescent="0.25">
      <c r="A627" s="69" t="s">
        <v>423</v>
      </c>
      <c r="B627" s="69" t="s">
        <v>2220</v>
      </c>
    </row>
    <row r="628" spans="1:2" x14ac:dyDescent="0.25">
      <c r="A628" s="69" t="s">
        <v>424</v>
      </c>
      <c r="B628" s="69" t="s">
        <v>2220</v>
      </c>
    </row>
    <row r="629" spans="1:2" x14ac:dyDescent="0.25">
      <c r="A629" s="69" t="s">
        <v>425</v>
      </c>
      <c r="B629" s="69" t="s">
        <v>425</v>
      </c>
    </row>
    <row r="630" spans="1:2" x14ac:dyDescent="0.25">
      <c r="A630" s="69" t="s">
        <v>426</v>
      </c>
      <c r="B630" s="69" t="s">
        <v>426</v>
      </c>
    </row>
    <row r="631" spans="1:2" x14ac:dyDescent="0.25">
      <c r="A631" s="69" t="s">
        <v>4461</v>
      </c>
      <c r="B631" s="69" t="s">
        <v>4461</v>
      </c>
    </row>
    <row r="632" spans="1:2" x14ac:dyDescent="0.25">
      <c r="A632" s="69" t="s">
        <v>427</v>
      </c>
      <c r="B632" s="69" t="s">
        <v>427</v>
      </c>
    </row>
    <row r="633" spans="1:2" x14ac:dyDescent="0.25">
      <c r="A633" s="69" t="s">
        <v>4462</v>
      </c>
      <c r="B633" s="69" t="s">
        <v>4462</v>
      </c>
    </row>
    <row r="634" spans="1:2" x14ac:dyDescent="0.25">
      <c r="A634" s="69" t="s">
        <v>428</v>
      </c>
      <c r="B634" s="69" t="s">
        <v>428</v>
      </c>
    </row>
    <row r="635" spans="1:2" x14ac:dyDescent="0.25">
      <c r="A635" s="69" t="s">
        <v>429</v>
      </c>
      <c r="B635" s="69" t="s">
        <v>429</v>
      </c>
    </row>
    <row r="636" spans="1:2" x14ac:dyDescent="0.25">
      <c r="A636" s="69" t="s">
        <v>430</v>
      </c>
      <c r="B636" s="69" t="s">
        <v>430</v>
      </c>
    </row>
    <row r="637" spans="1:2" x14ac:dyDescent="0.25">
      <c r="A637" s="69" t="s">
        <v>431</v>
      </c>
      <c r="B637" s="69" t="s">
        <v>431</v>
      </c>
    </row>
    <row r="638" spans="1:2" x14ac:dyDescent="0.25">
      <c r="A638" s="69" t="s">
        <v>4463</v>
      </c>
      <c r="B638" s="69" t="s">
        <v>4463</v>
      </c>
    </row>
    <row r="639" spans="1:2" x14ac:dyDescent="0.25">
      <c r="A639" s="69" t="s">
        <v>432</v>
      </c>
      <c r="B639" s="69" t="s">
        <v>432</v>
      </c>
    </row>
    <row r="640" spans="1:2" x14ac:dyDescent="0.25">
      <c r="A640" s="69" t="s">
        <v>433</v>
      </c>
      <c r="B640" s="69" t="s">
        <v>433</v>
      </c>
    </row>
    <row r="641" spans="1:2" x14ac:dyDescent="0.25">
      <c r="A641" s="69" t="s">
        <v>434</v>
      </c>
      <c r="B641" s="69" t="s">
        <v>4464</v>
      </c>
    </row>
    <row r="642" spans="1:2" x14ac:dyDescent="0.25">
      <c r="A642" s="69" t="s">
        <v>4465</v>
      </c>
      <c r="B642" s="69" t="s">
        <v>4464</v>
      </c>
    </row>
    <row r="643" spans="1:2" x14ac:dyDescent="0.25">
      <c r="A643" s="69" t="s">
        <v>435</v>
      </c>
      <c r="B643" s="69" t="s">
        <v>435</v>
      </c>
    </row>
    <row r="644" spans="1:2" x14ac:dyDescent="0.25">
      <c r="A644" s="69" t="s">
        <v>4466</v>
      </c>
      <c r="B644" s="69" t="s">
        <v>4466</v>
      </c>
    </row>
    <row r="645" spans="1:2" x14ac:dyDescent="0.25">
      <c r="A645" s="69" t="s">
        <v>436</v>
      </c>
      <c r="B645" s="69" t="s">
        <v>436</v>
      </c>
    </row>
    <row r="646" spans="1:2" x14ac:dyDescent="0.25">
      <c r="A646" s="69" t="s">
        <v>4467</v>
      </c>
      <c r="B646" s="69" t="s">
        <v>4467</v>
      </c>
    </row>
    <row r="647" spans="1:2" x14ac:dyDescent="0.25">
      <c r="A647" s="69" t="s">
        <v>437</v>
      </c>
      <c r="B647" s="69" t="s">
        <v>437</v>
      </c>
    </row>
    <row r="648" spans="1:2" x14ac:dyDescent="0.25">
      <c r="A648" s="69" t="s">
        <v>438</v>
      </c>
      <c r="B648" s="69" t="s">
        <v>438</v>
      </c>
    </row>
    <row r="649" spans="1:2" x14ac:dyDescent="0.25">
      <c r="A649" s="69" t="s">
        <v>439</v>
      </c>
      <c r="B649" s="69" t="s">
        <v>439</v>
      </c>
    </row>
    <row r="650" spans="1:2" x14ac:dyDescent="0.25">
      <c r="A650" s="69" t="s">
        <v>440</v>
      </c>
      <c r="B650" s="69" t="s">
        <v>440</v>
      </c>
    </row>
    <row r="651" spans="1:2" x14ac:dyDescent="0.25">
      <c r="A651" s="69" t="s">
        <v>4468</v>
      </c>
      <c r="B651" s="69" t="s">
        <v>4468</v>
      </c>
    </row>
    <row r="652" spans="1:2" x14ac:dyDescent="0.25">
      <c r="A652" s="69" t="s">
        <v>441</v>
      </c>
      <c r="B652" s="69" t="s">
        <v>441</v>
      </c>
    </row>
    <row r="653" spans="1:2" x14ac:dyDescent="0.25">
      <c r="A653" s="69" t="s">
        <v>442</v>
      </c>
      <c r="B653" s="69" t="s">
        <v>442</v>
      </c>
    </row>
    <row r="654" spans="1:2" x14ac:dyDescent="0.25">
      <c r="A654" s="69" t="s">
        <v>443</v>
      </c>
      <c r="B654" s="69" t="s">
        <v>443</v>
      </c>
    </row>
    <row r="655" spans="1:2" x14ac:dyDescent="0.25">
      <c r="A655" s="69" t="s">
        <v>444</v>
      </c>
      <c r="B655" s="69" t="s">
        <v>444</v>
      </c>
    </row>
    <row r="656" spans="1:2" x14ac:dyDescent="0.25">
      <c r="A656" s="69" t="s">
        <v>445</v>
      </c>
      <c r="B656" s="69" t="s">
        <v>445</v>
      </c>
    </row>
    <row r="657" spans="1:2" x14ac:dyDescent="0.25">
      <c r="A657" s="69" t="s">
        <v>446</v>
      </c>
      <c r="B657" s="69" t="s">
        <v>446</v>
      </c>
    </row>
    <row r="658" spans="1:2" x14ac:dyDescent="0.25">
      <c r="A658" s="69" t="s">
        <v>447</v>
      </c>
      <c r="B658" s="69" t="s">
        <v>447</v>
      </c>
    </row>
    <row r="659" spans="1:2" x14ac:dyDescent="0.25">
      <c r="A659" s="69" t="s">
        <v>448</v>
      </c>
      <c r="B659" s="69" t="s">
        <v>448</v>
      </c>
    </row>
    <row r="660" spans="1:2" x14ac:dyDescent="0.25">
      <c r="A660" s="69" t="s">
        <v>449</v>
      </c>
      <c r="B660" s="69" t="s">
        <v>449</v>
      </c>
    </row>
    <row r="661" spans="1:2" x14ac:dyDescent="0.25">
      <c r="A661" s="69" t="s">
        <v>450</v>
      </c>
      <c r="B661" s="69" t="s">
        <v>450</v>
      </c>
    </row>
    <row r="662" spans="1:2" x14ac:dyDescent="0.25">
      <c r="A662" s="69" t="s">
        <v>451</v>
      </c>
      <c r="B662" s="69" t="s">
        <v>451</v>
      </c>
    </row>
    <row r="663" spans="1:2" x14ac:dyDescent="0.25">
      <c r="A663" s="69" t="s">
        <v>4469</v>
      </c>
      <c r="B663" s="69" t="s">
        <v>4469</v>
      </c>
    </row>
    <row r="664" spans="1:2" x14ac:dyDescent="0.25">
      <c r="A664" s="69" t="s">
        <v>452</v>
      </c>
      <c r="B664" s="69" t="s">
        <v>452</v>
      </c>
    </row>
    <row r="665" spans="1:2" x14ac:dyDescent="0.25">
      <c r="A665" s="69" t="s">
        <v>453</v>
      </c>
      <c r="B665" s="69" t="s">
        <v>453</v>
      </c>
    </row>
    <row r="666" spans="1:2" x14ac:dyDescent="0.25">
      <c r="A666" s="69" t="s">
        <v>4470</v>
      </c>
      <c r="B666" s="69" t="s">
        <v>4470</v>
      </c>
    </row>
    <row r="667" spans="1:2" x14ac:dyDescent="0.25">
      <c r="A667" s="69" t="s">
        <v>454</v>
      </c>
      <c r="B667" s="69" t="s">
        <v>454</v>
      </c>
    </row>
    <row r="668" spans="1:2" x14ac:dyDescent="0.25">
      <c r="A668" s="69" t="s">
        <v>455</v>
      </c>
      <c r="B668" s="69" t="s">
        <v>455</v>
      </c>
    </row>
    <row r="669" spans="1:2" x14ac:dyDescent="0.25">
      <c r="A669" s="69" t="s">
        <v>4471</v>
      </c>
      <c r="B669" s="69" t="s">
        <v>4471</v>
      </c>
    </row>
    <row r="670" spans="1:2" x14ac:dyDescent="0.25">
      <c r="A670" s="69" t="s">
        <v>456</v>
      </c>
      <c r="B670" s="69" t="s">
        <v>456</v>
      </c>
    </row>
    <row r="671" spans="1:2" x14ac:dyDescent="0.25">
      <c r="A671" s="69" t="s">
        <v>457</v>
      </c>
      <c r="B671" s="69" t="s">
        <v>457</v>
      </c>
    </row>
    <row r="672" spans="1:2" x14ac:dyDescent="0.25">
      <c r="A672" s="69" t="s">
        <v>458</v>
      </c>
      <c r="B672" s="69" t="s">
        <v>458</v>
      </c>
    </row>
    <row r="673" spans="1:2" x14ac:dyDescent="0.25">
      <c r="A673" s="69" t="s">
        <v>459</v>
      </c>
      <c r="B673" s="69" t="s">
        <v>459</v>
      </c>
    </row>
    <row r="674" spans="1:2" x14ac:dyDescent="0.25">
      <c r="A674" s="69" t="s">
        <v>460</v>
      </c>
      <c r="B674" s="69" t="s">
        <v>460</v>
      </c>
    </row>
    <row r="675" spans="1:2" x14ac:dyDescent="0.25">
      <c r="A675" s="69" t="s">
        <v>461</v>
      </c>
      <c r="B675" s="69" t="s">
        <v>461</v>
      </c>
    </row>
    <row r="676" spans="1:2" x14ac:dyDescent="0.25">
      <c r="A676" s="69" t="s">
        <v>462</v>
      </c>
      <c r="B676" s="69" t="s">
        <v>462</v>
      </c>
    </row>
    <row r="677" spans="1:2" x14ac:dyDescent="0.25">
      <c r="A677" s="69" t="s">
        <v>4472</v>
      </c>
      <c r="B677" s="69" t="s">
        <v>4472</v>
      </c>
    </row>
    <row r="678" spans="1:2" x14ac:dyDescent="0.25">
      <c r="A678" s="69" t="s">
        <v>463</v>
      </c>
      <c r="B678" s="69" t="s">
        <v>463</v>
      </c>
    </row>
    <row r="679" spans="1:2" x14ac:dyDescent="0.25">
      <c r="A679" s="69" t="s">
        <v>464</v>
      </c>
      <c r="B679" s="69" t="s">
        <v>464</v>
      </c>
    </row>
    <row r="680" spans="1:2" x14ac:dyDescent="0.25">
      <c r="A680" s="69" t="s">
        <v>4473</v>
      </c>
      <c r="B680" s="69" t="s">
        <v>4473</v>
      </c>
    </row>
    <row r="681" spans="1:2" x14ac:dyDescent="0.25">
      <c r="A681" s="69" t="s">
        <v>465</v>
      </c>
      <c r="B681" s="69" t="s">
        <v>465</v>
      </c>
    </row>
    <row r="682" spans="1:2" x14ac:dyDescent="0.25">
      <c r="A682" s="69" t="s">
        <v>466</v>
      </c>
      <c r="B682" s="69" t="s">
        <v>466</v>
      </c>
    </row>
    <row r="683" spans="1:2" x14ac:dyDescent="0.25">
      <c r="A683" s="69" t="s">
        <v>467</v>
      </c>
      <c r="B683" s="69" t="s">
        <v>467</v>
      </c>
    </row>
    <row r="684" spans="1:2" x14ac:dyDescent="0.25">
      <c r="A684" s="69" t="s">
        <v>468</v>
      </c>
      <c r="B684" s="69" t="s">
        <v>468</v>
      </c>
    </row>
    <row r="685" spans="1:2" x14ac:dyDescent="0.25">
      <c r="A685" s="69" t="s">
        <v>469</v>
      </c>
      <c r="B685" s="69" t="s">
        <v>469</v>
      </c>
    </row>
    <row r="686" spans="1:2" x14ac:dyDescent="0.25">
      <c r="A686" s="69" t="s">
        <v>4474</v>
      </c>
      <c r="B686" s="69" t="s">
        <v>4474</v>
      </c>
    </row>
    <row r="687" spans="1:2" x14ac:dyDescent="0.25">
      <c r="A687" s="69" t="s">
        <v>4475</v>
      </c>
      <c r="B687" s="69" t="s">
        <v>4475</v>
      </c>
    </row>
    <row r="688" spans="1:2" x14ac:dyDescent="0.25">
      <c r="A688" s="69" t="s">
        <v>2690</v>
      </c>
      <c r="B688" s="69" t="s">
        <v>2690</v>
      </c>
    </row>
    <row r="689" spans="1:2" x14ac:dyDescent="0.25">
      <c r="A689" s="69" t="s">
        <v>4476</v>
      </c>
      <c r="B689" s="69" t="s">
        <v>4476</v>
      </c>
    </row>
    <row r="690" spans="1:2" x14ac:dyDescent="0.25">
      <c r="A690" s="69" t="s">
        <v>4477</v>
      </c>
      <c r="B690" s="69" t="s">
        <v>4478</v>
      </c>
    </row>
    <row r="691" spans="1:2" x14ac:dyDescent="0.25">
      <c r="A691" s="69" t="s">
        <v>470</v>
      </c>
      <c r="B691" s="69" t="s">
        <v>4478</v>
      </c>
    </row>
    <row r="692" spans="1:2" x14ac:dyDescent="0.25">
      <c r="A692" s="69" t="s">
        <v>4479</v>
      </c>
      <c r="B692" s="69" t="s">
        <v>4478</v>
      </c>
    </row>
    <row r="693" spans="1:2" x14ac:dyDescent="0.25">
      <c r="A693" s="69" t="s">
        <v>4480</v>
      </c>
      <c r="B693" s="69" t="s">
        <v>4478</v>
      </c>
    </row>
    <row r="694" spans="1:2" x14ac:dyDescent="0.25">
      <c r="A694" s="69" t="s">
        <v>471</v>
      </c>
      <c r="B694" s="69" t="s">
        <v>471</v>
      </c>
    </row>
    <row r="695" spans="1:2" x14ac:dyDescent="0.25">
      <c r="A695" s="69" t="s">
        <v>472</v>
      </c>
      <c r="B695" s="69" t="s">
        <v>472</v>
      </c>
    </row>
    <row r="696" spans="1:2" x14ac:dyDescent="0.25">
      <c r="A696" s="69" t="s">
        <v>473</v>
      </c>
      <c r="B696" s="69" t="s">
        <v>473</v>
      </c>
    </row>
    <row r="697" spans="1:2" x14ac:dyDescent="0.25">
      <c r="A697" s="69" t="s">
        <v>474</v>
      </c>
      <c r="B697" s="69" t="s">
        <v>474</v>
      </c>
    </row>
    <row r="698" spans="1:2" x14ac:dyDescent="0.25">
      <c r="A698" s="69" t="s">
        <v>475</v>
      </c>
      <c r="B698" s="69" t="s">
        <v>475</v>
      </c>
    </row>
    <row r="699" spans="1:2" x14ac:dyDescent="0.25">
      <c r="A699" s="69" t="s">
        <v>476</v>
      </c>
      <c r="B699" s="69" t="s">
        <v>476</v>
      </c>
    </row>
    <row r="700" spans="1:2" x14ac:dyDescent="0.25">
      <c r="A700" s="69" t="s">
        <v>477</v>
      </c>
      <c r="B700" s="69" t="s">
        <v>477</v>
      </c>
    </row>
    <row r="701" spans="1:2" x14ac:dyDescent="0.25">
      <c r="A701" s="69" t="s">
        <v>478</v>
      </c>
      <c r="B701" s="69" t="s">
        <v>478</v>
      </c>
    </row>
    <row r="702" spans="1:2" x14ac:dyDescent="0.25">
      <c r="A702" s="69" t="s">
        <v>479</v>
      </c>
      <c r="B702" s="69" t="s">
        <v>479</v>
      </c>
    </row>
    <row r="703" spans="1:2" x14ac:dyDescent="0.25">
      <c r="A703" s="69" t="s">
        <v>480</v>
      </c>
      <c r="B703" s="69" t="s">
        <v>480</v>
      </c>
    </row>
    <row r="704" spans="1:2" x14ac:dyDescent="0.25">
      <c r="A704" s="69" t="s">
        <v>4481</v>
      </c>
      <c r="B704" s="69" t="s">
        <v>4481</v>
      </c>
    </row>
    <row r="705" spans="1:2" x14ac:dyDescent="0.25">
      <c r="A705" s="69" t="s">
        <v>481</v>
      </c>
      <c r="B705" s="69" t="s">
        <v>481</v>
      </c>
    </row>
    <row r="706" spans="1:2" x14ac:dyDescent="0.25">
      <c r="A706" s="69" t="s">
        <v>4482</v>
      </c>
      <c r="B706" s="69" t="s">
        <v>4482</v>
      </c>
    </row>
    <row r="707" spans="1:2" x14ac:dyDescent="0.25">
      <c r="A707" s="69" t="s">
        <v>482</v>
      </c>
      <c r="B707" s="69" t="s">
        <v>482</v>
      </c>
    </row>
    <row r="708" spans="1:2" x14ac:dyDescent="0.25">
      <c r="A708" s="69" t="s">
        <v>483</v>
      </c>
      <c r="B708" s="69" t="s">
        <v>483</v>
      </c>
    </row>
    <row r="709" spans="1:2" x14ac:dyDescent="0.25">
      <c r="A709" s="69" t="s">
        <v>4483</v>
      </c>
      <c r="B709" s="69" t="s">
        <v>4483</v>
      </c>
    </row>
    <row r="710" spans="1:2" x14ac:dyDescent="0.25">
      <c r="A710" s="69" t="s">
        <v>4484</v>
      </c>
      <c r="B710" s="69" t="s">
        <v>4484</v>
      </c>
    </row>
    <row r="711" spans="1:2" x14ac:dyDescent="0.25">
      <c r="A711" s="69" t="s">
        <v>484</v>
      </c>
      <c r="B711" s="69" t="s">
        <v>484</v>
      </c>
    </row>
    <row r="712" spans="1:2" x14ac:dyDescent="0.25">
      <c r="A712" s="69" t="s">
        <v>485</v>
      </c>
      <c r="B712" s="69" t="s">
        <v>485</v>
      </c>
    </row>
    <row r="713" spans="1:2" x14ac:dyDescent="0.25">
      <c r="A713" s="69" t="s">
        <v>486</v>
      </c>
      <c r="B713" s="69" t="s">
        <v>4485</v>
      </c>
    </row>
    <row r="714" spans="1:2" x14ac:dyDescent="0.25">
      <c r="A714" s="69" t="s">
        <v>487</v>
      </c>
      <c r="B714" s="69" t="s">
        <v>4485</v>
      </c>
    </row>
    <row r="715" spans="1:2" x14ac:dyDescent="0.25">
      <c r="A715" s="69" t="s">
        <v>488</v>
      </c>
      <c r="B715" s="69" t="s">
        <v>4485</v>
      </c>
    </row>
    <row r="716" spans="1:2" x14ac:dyDescent="0.25">
      <c r="A716" s="69" t="s">
        <v>489</v>
      </c>
      <c r="B716" s="69" t="s">
        <v>4485</v>
      </c>
    </row>
    <row r="717" spans="1:2" x14ac:dyDescent="0.25">
      <c r="A717" s="69" t="s">
        <v>490</v>
      </c>
      <c r="B717" s="69" t="s">
        <v>4485</v>
      </c>
    </row>
    <row r="718" spans="1:2" x14ac:dyDescent="0.25">
      <c r="A718" s="69" t="s">
        <v>491</v>
      </c>
      <c r="B718" s="69" t="s">
        <v>4485</v>
      </c>
    </row>
    <row r="719" spans="1:2" x14ac:dyDescent="0.25">
      <c r="A719" s="69" t="s">
        <v>492</v>
      </c>
      <c r="B719" s="69" t="s">
        <v>4485</v>
      </c>
    </row>
    <row r="720" spans="1:2" x14ac:dyDescent="0.25">
      <c r="A720" s="69" t="s">
        <v>4486</v>
      </c>
      <c r="B720" s="69" t="s">
        <v>4485</v>
      </c>
    </row>
    <row r="721" spans="1:2" x14ac:dyDescent="0.25">
      <c r="A721" s="69" t="s">
        <v>493</v>
      </c>
      <c r="B721" s="69" t="s">
        <v>493</v>
      </c>
    </row>
    <row r="722" spans="1:2" x14ac:dyDescent="0.25">
      <c r="A722" s="69" t="s">
        <v>4487</v>
      </c>
      <c r="B722" s="69" t="s">
        <v>4487</v>
      </c>
    </row>
    <row r="723" spans="1:2" x14ac:dyDescent="0.25">
      <c r="A723" s="69" t="s">
        <v>494</v>
      </c>
      <c r="B723" s="69" t="s">
        <v>494</v>
      </c>
    </row>
    <row r="724" spans="1:2" x14ac:dyDescent="0.25">
      <c r="A724" s="69" t="s">
        <v>495</v>
      </c>
      <c r="B724" s="69" t="s">
        <v>495</v>
      </c>
    </row>
    <row r="725" spans="1:2" x14ac:dyDescent="0.25">
      <c r="A725" s="69" t="s">
        <v>496</v>
      </c>
      <c r="B725" s="69" t="s">
        <v>496</v>
      </c>
    </row>
    <row r="726" spans="1:2" x14ac:dyDescent="0.25">
      <c r="A726" s="69" t="s">
        <v>497</v>
      </c>
      <c r="B726" s="69" t="s">
        <v>497</v>
      </c>
    </row>
    <row r="727" spans="1:2" x14ac:dyDescent="0.25">
      <c r="A727" s="69" t="s">
        <v>498</v>
      </c>
      <c r="B727" s="69" t="s">
        <v>498</v>
      </c>
    </row>
    <row r="728" spans="1:2" x14ac:dyDescent="0.25">
      <c r="A728" s="69" t="s">
        <v>499</v>
      </c>
      <c r="B728" s="69" t="s">
        <v>499</v>
      </c>
    </row>
    <row r="729" spans="1:2" x14ac:dyDescent="0.25">
      <c r="A729" s="69" t="s">
        <v>500</v>
      </c>
      <c r="B729" s="69" t="s">
        <v>500</v>
      </c>
    </row>
    <row r="730" spans="1:2" x14ac:dyDescent="0.25">
      <c r="A730" s="69" t="s">
        <v>501</v>
      </c>
      <c r="B730" s="69" t="s">
        <v>501</v>
      </c>
    </row>
    <row r="731" spans="1:2" x14ac:dyDescent="0.25">
      <c r="A731" s="69" t="s">
        <v>502</v>
      </c>
      <c r="B731" s="69" t="s">
        <v>4488</v>
      </c>
    </row>
    <row r="732" spans="1:2" x14ac:dyDescent="0.25">
      <c r="A732" s="69" t="s">
        <v>503</v>
      </c>
      <c r="B732" s="69" t="s">
        <v>4488</v>
      </c>
    </row>
    <row r="733" spans="1:2" x14ac:dyDescent="0.25">
      <c r="A733" s="69" t="s">
        <v>504</v>
      </c>
      <c r="B733" s="69" t="s">
        <v>504</v>
      </c>
    </row>
    <row r="734" spans="1:2" x14ac:dyDescent="0.25">
      <c r="A734" s="69" t="s">
        <v>505</v>
      </c>
      <c r="B734" s="69" t="s">
        <v>505</v>
      </c>
    </row>
    <row r="735" spans="1:2" x14ac:dyDescent="0.25">
      <c r="A735" s="69" t="s">
        <v>506</v>
      </c>
      <c r="B735" s="69" t="s">
        <v>506</v>
      </c>
    </row>
    <row r="736" spans="1:2" x14ac:dyDescent="0.25">
      <c r="A736" s="69" t="s">
        <v>4489</v>
      </c>
      <c r="B736" s="69" t="s">
        <v>4489</v>
      </c>
    </row>
    <row r="737" spans="1:2" x14ac:dyDescent="0.25">
      <c r="A737" s="69" t="s">
        <v>507</v>
      </c>
      <c r="B737" s="69" t="s">
        <v>507</v>
      </c>
    </row>
    <row r="738" spans="1:2" x14ac:dyDescent="0.25">
      <c r="A738" s="69" t="s">
        <v>508</v>
      </c>
      <c r="B738" s="69" t="s">
        <v>508</v>
      </c>
    </row>
    <row r="739" spans="1:2" x14ac:dyDescent="0.25">
      <c r="A739" s="69" t="s">
        <v>509</v>
      </c>
      <c r="B739" s="69" t="s">
        <v>509</v>
      </c>
    </row>
    <row r="740" spans="1:2" x14ac:dyDescent="0.25">
      <c r="A740" s="69" t="s">
        <v>510</v>
      </c>
      <c r="B740" s="69" t="s">
        <v>510</v>
      </c>
    </row>
    <row r="741" spans="1:2" x14ac:dyDescent="0.25">
      <c r="A741" s="69" t="s">
        <v>511</v>
      </c>
      <c r="B741" s="69" t="s">
        <v>511</v>
      </c>
    </row>
    <row r="742" spans="1:2" x14ac:dyDescent="0.25">
      <c r="A742" s="69" t="s">
        <v>4490</v>
      </c>
      <c r="B742" s="69" t="s">
        <v>4490</v>
      </c>
    </row>
    <row r="743" spans="1:2" x14ac:dyDescent="0.25">
      <c r="A743" s="69" t="s">
        <v>512</v>
      </c>
      <c r="B743" s="69" t="s">
        <v>512</v>
      </c>
    </row>
    <row r="744" spans="1:2" x14ac:dyDescent="0.25">
      <c r="A744" s="69" t="s">
        <v>513</v>
      </c>
      <c r="B744" s="69" t="s">
        <v>513</v>
      </c>
    </row>
    <row r="745" spans="1:2" x14ac:dyDescent="0.25">
      <c r="A745" s="69" t="s">
        <v>514</v>
      </c>
      <c r="B745" s="69" t="s">
        <v>514</v>
      </c>
    </row>
    <row r="746" spans="1:2" x14ac:dyDescent="0.25">
      <c r="A746" s="69" t="s">
        <v>515</v>
      </c>
      <c r="B746" s="69" t="s">
        <v>515</v>
      </c>
    </row>
    <row r="747" spans="1:2" x14ac:dyDescent="0.25">
      <c r="A747" s="69" t="s">
        <v>516</v>
      </c>
      <c r="B747" s="69" t="s">
        <v>516</v>
      </c>
    </row>
    <row r="748" spans="1:2" x14ac:dyDescent="0.25">
      <c r="A748" s="69" t="s">
        <v>517</v>
      </c>
      <c r="B748" s="69" t="s">
        <v>517</v>
      </c>
    </row>
    <row r="749" spans="1:2" x14ac:dyDescent="0.25">
      <c r="A749" s="69" t="s">
        <v>4491</v>
      </c>
      <c r="B749" s="69" t="s">
        <v>4492</v>
      </c>
    </row>
    <row r="750" spans="1:2" x14ac:dyDescent="0.25">
      <c r="A750" s="69" t="s">
        <v>4493</v>
      </c>
      <c r="B750" s="69" t="s">
        <v>4492</v>
      </c>
    </row>
    <row r="751" spans="1:2" x14ac:dyDescent="0.25">
      <c r="A751" s="69" t="s">
        <v>518</v>
      </c>
      <c r="B751" s="69" t="s">
        <v>518</v>
      </c>
    </row>
    <row r="752" spans="1:2" x14ac:dyDescent="0.25">
      <c r="A752" s="69" t="s">
        <v>4494</v>
      </c>
      <c r="B752" s="69" t="s">
        <v>4494</v>
      </c>
    </row>
    <row r="753" spans="1:2" x14ac:dyDescent="0.25">
      <c r="A753" s="69" t="s">
        <v>4495</v>
      </c>
      <c r="B753" s="69" t="s">
        <v>4495</v>
      </c>
    </row>
    <row r="754" spans="1:2" x14ac:dyDescent="0.25">
      <c r="A754" s="69" t="s">
        <v>519</v>
      </c>
      <c r="B754" s="69" t="s">
        <v>519</v>
      </c>
    </row>
    <row r="755" spans="1:2" x14ac:dyDescent="0.25">
      <c r="A755" s="69" t="s">
        <v>4496</v>
      </c>
      <c r="B755" s="69" t="s">
        <v>4497</v>
      </c>
    </row>
    <row r="756" spans="1:2" x14ac:dyDescent="0.25">
      <c r="A756" s="69" t="s">
        <v>4498</v>
      </c>
      <c r="B756" s="69" t="s">
        <v>4497</v>
      </c>
    </row>
    <row r="757" spans="1:2" x14ac:dyDescent="0.25">
      <c r="A757" s="69" t="s">
        <v>4499</v>
      </c>
      <c r="B757" s="69" t="s">
        <v>4497</v>
      </c>
    </row>
    <row r="758" spans="1:2" x14ac:dyDescent="0.25">
      <c r="A758" s="69" t="s">
        <v>520</v>
      </c>
      <c r="B758" s="69" t="s">
        <v>4497</v>
      </c>
    </row>
    <row r="759" spans="1:2" x14ac:dyDescent="0.25">
      <c r="A759" s="69" t="s">
        <v>2691</v>
      </c>
      <c r="B759" s="69" t="s">
        <v>4497</v>
      </c>
    </row>
    <row r="760" spans="1:2" x14ac:dyDescent="0.25">
      <c r="A760" s="69" t="s">
        <v>521</v>
      </c>
      <c r="B760" s="69" t="s">
        <v>4497</v>
      </c>
    </row>
    <row r="761" spans="1:2" x14ac:dyDescent="0.25">
      <c r="A761" s="69" t="s">
        <v>522</v>
      </c>
      <c r="B761" s="69" t="s">
        <v>4497</v>
      </c>
    </row>
    <row r="762" spans="1:2" x14ac:dyDescent="0.25">
      <c r="A762" s="69" t="s">
        <v>2802</v>
      </c>
      <c r="B762" s="69" t="s">
        <v>2802</v>
      </c>
    </row>
    <row r="763" spans="1:2" x14ac:dyDescent="0.25">
      <c r="A763" s="69" t="s">
        <v>2692</v>
      </c>
      <c r="B763" s="69" t="s">
        <v>2692</v>
      </c>
    </row>
    <row r="764" spans="1:2" x14ac:dyDescent="0.25">
      <c r="A764" s="69" t="s">
        <v>4500</v>
      </c>
      <c r="B764" s="69" t="s">
        <v>4500</v>
      </c>
    </row>
    <row r="765" spans="1:2" x14ac:dyDescent="0.25">
      <c r="A765" s="69" t="s">
        <v>523</v>
      </c>
      <c r="B765" s="69" t="s">
        <v>523</v>
      </c>
    </row>
    <row r="766" spans="1:2" x14ac:dyDescent="0.25">
      <c r="A766" s="69" t="s">
        <v>4501</v>
      </c>
      <c r="B766" s="69" t="s">
        <v>4501</v>
      </c>
    </row>
    <row r="767" spans="1:2" x14ac:dyDescent="0.25">
      <c r="A767" s="69" t="s">
        <v>524</v>
      </c>
      <c r="B767" s="69" t="s">
        <v>524</v>
      </c>
    </row>
    <row r="768" spans="1:2" x14ac:dyDescent="0.25">
      <c r="A768" s="69" t="s">
        <v>525</v>
      </c>
      <c r="B768" s="69" t="s">
        <v>525</v>
      </c>
    </row>
    <row r="769" spans="1:2" x14ac:dyDescent="0.25">
      <c r="A769" s="69" t="s">
        <v>526</v>
      </c>
      <c r="B769" s="69" t="s">
        <v>526</v>
      </c>
    </row>
    <row r="770" spans="1:2" x14ac:dyDescent="0.25">
      <c r="A770" s="69" t="s">
        <v>527</v>
      </c>
      <c r="B770" s="69" t="s">
        <v>527</v>
      </c>
    </row>
    <row r="771" spans="1:2" x14ac:dyDescent="0.25">
      <c r="A771" s="69" t="s">
        <v>528</v>
      </c>
      <c r="B771" s="69" t="s">
        <v>528</v>
      </c>
    </row>
    <row r="772" spans="1:2" x14ac:dyDescent="0.25">
      <c r="A772" s="69" t="s">
        <v>4502</v>
      </c>
      <c r="B772" s="69" t="s">
        <v>4502</v>
      </c>
    </row>
    <row r="773" spans="1:2" x14ac:dyDescent="0.25">
      <c r="A773" s="69" t="s">
        <v>529</v>
      </c>
      <c r="B773" s="69" t="s">
        <v>529</v>
      </c>
    </row>
    <row r="774" spans="1:2" x14ac:dyDescent="0.25">
      <c r="A774" s="69" t="s">
        <v>530</v>
      </c>
      <c r="B774" s="69" t="s">
        <v>530</v>
      </c>
    </row>
    <row r="775" spans="1:2" x14ac:dyDescent="0.25">
      <c r="A775" s="69" t="s">
        <v>531</v>
      </c>
      <c r="B775" s="69" t="s">
        <v>531</v>
      </c>
    </row>
    <row r="776" spans="1:2" x14ac:dyDescent="0.25">
      <c r="A776" s="69" t="s">
        <v>532</v>
      </c>
      <c r="B776" s="69" t="s">
        <v>532</v>
      </c>
    </row>
    <row r="777" spans="1:2" x14ac:dyDescent="0.25">
      <c r="A777" s="69" t="s">
        <v>533</v>
      </c>
      <c r="B777" s="69" t="s">
        <v>533</v>
      </c>
    </row>
    <row r="778" spans="1:2" x14ac:dyDescent="0.25">
      <c r="A778" s="69" t="s">
        <v>534</v>
      </c>
      <c r="B778" s="69" t="s">
        <v>534</v>
      </c>
    </row>
    <row r="779" spans="1:2" x14ac:dyDescent="0.25">
      <c r="A779" s="69" t="s">
        <v>535</v>
      </c>
      <c r="B779" s="69" t="s">
        <v>535</v>
      </c>
    </row>
    <row r="780" spans="1:2" x14ac:dyDescent="0.25">
      <c r="A780" s="69" t="s">
        <v>536</v>
      </c>
      <c r="B780" s="69" t="s">
        <v>536</v>
      </c>
    </row>
    <row r="781" spans="1:2" x14ac:dyDescent="0.25">
      <c r="A781" s="69" t="s">
        <v>537</v>
      </c>
      <c r="B781" s="69" t="s">
        <v>537</v>
      </c>
    </row>
    <row r="782" spans="1:2" x14ac:dyDescent="0.25">
      <c r="A782" s="69" t="s">
        <v>538</v>
      </c>
      <c r="B782" s="69" t="s">
        <v>537</v>
      </c>
    </row>
    <row r="783" spans="1:2" x14ac:dyDescent="0.25">
      <c r="A783" s="69" t="s">
        <v>539</v>
      </c>
      <c r="B783" s="69" t="s">
        <v>537</v>
      </c>
    </row>
    <row r="784" spans="1:2" x14ac:dyDescent="0.25">
      <c r="A784" s="69" t="s">
        <v>540</v>
      </c>
      <c r="B784" s="69" t="s">
        <v>537</v>
      </c>
    </row>
    <row r="785" spans="1:2" x14ac:dyDescent="0.25">
      <c r="A785" s="69" t="s">
        <v>541</v>
      </c>
      <c r="B785" s="69" t="s">
        <v>537</v>
      </c>
    </row>
    <row r="786" spans="1:2" x14ac:dyDescent="0.25">
      <c r="A786" s="69" t="s">
        <v>542</v>
      </c>
      <c r="B786" s="69" t="s">
        <v>537</v>
      </c>
    </row>
    <row r="787" spans="1:2" x14ac:dyDescent="0.25">
      <c r="A787" s="69" t="s">
        <v>543</v>
      </c>
      <c r="B787" s="69" t="s">
        <v>537</v>
      </c>
    </row>
    <row r="788" spans="1:2" x14ac:dyDescent="0.25">
      <c r="A788" s="69" t="s">
        <v>544</v>
      </c>
      <c r="B788" s="69" t="s">
        <v>537</v>
      </c>
    </row>
    <row r="789" spans="1:2" x14ac:dyDescent="0.25">
      <c r="A789" s="69" t="s">
        <v>545</v>
      </c>
      <c r="B789" s="69" t="s">
        <v>537</v>
      </c>
    </row>
    <row r="790" spans="1:2" x14ac:dyDescent="0.25">
      <c r="A790" s="69" t="s">
        <v>4503</v>
      </c>
      <c r="B790" s="69" t="s">
        <v>537</v>
      </c>
    </row>
    <row r="791" spans="1:2" x14ac:dyDescent="0.25">
      <c r="A791" s="69" t="s">
        <v>546</v>
      </c>
      <c r="B791" s="69" t="s">
        <v>537</v>
      </c>
    </row>
    <row r="792" spans="1:2" x14ac:dyDescent="0.25">
      <c r="A792" s="69" t="s">
        <v>547</v>
      </c>
      <c r="B792" s="69" t="s">
        <v>537</v>
      </c>
    </row>
    <row r="793" spans="1:2" x14ac:dyDescent="0.25">
      <c r="A793" s="69" t="s">
        <v>548</v>
      </c>
      <c r="B793" s="69" t="s">
        <v>537</v>
      </c>
    </row>
    <row r="794" spans="1:2" x14ac:dyDescent="0.25">
      <c r="A794" s="69" t="s">
        <v>549</v>
      </c>
      <c r="B794" s="69" t="s">
        <v>537</v>
      </c>
    </row>
    <row r="795" spans="1:2" x14ac:dyDescent="0.25">
      <c r="A795" s="69" t="s">
        <v>550</v>
      </c>
      <c r="B795" s="69" t="s">
        <v>537</v>
      </c>
    </row>
    <row r="796" spans="1:2" x14ac:dyDescent="0.25">
      <c r="A796" s="69" t="s">
        <v>551</v>
      </c>
      <c r="B796" s="69" t="s">
        <v>537</v>
      </c>
    </row>
    <row r="797" spans="1:2" x14ac:dyDescent="0.25">
      <c r="A797" s="69" t="s">
        <v>552</v>
      </c>
      <c r="B797" s="69" t="s">
        <v>537</v>
      </c>
    </row>
    <row r="798" spans="1:2" x14ac:dyDescent="0.25">
      <c r="A798" s="69" t="s">
        <v>553</v>
      </c>
      <c r="B798" s="69" t="s">
        <v>537</v>
      </c>
    </row>
    <row r="799" spans="1:2" x14ac:dyDescent="0.25">
      <c r="A799" s="69" t="s">
        <v>4504</v>
      </c>
      <c r="B799" s="69" t="s">
        <v>537</v>
      </c>
    </row>
    <row r="800" spans="1:2" x14ac:dyDescent="0.25">
      <c r="A800" s="69" t="s">
        <v>554</v>
      </c>
      <c r="B800" s="69" t="s">
        <v>537</v>
      </c>
    </row>
    <row r="801" spans="1:2" x14ac:dyDescent="0.25">
      <c r="A801" s="69" t="s">
        <v>555</v>
      </c>
      <c r="B801" s="69" t="s">
        <v>537</v>
      </c>
    </row>
    <row r="802" spans="1:2" x14ac:dyDescent="0.25">
      <c r="A802" s="69" t="s">
        <v>556</v>
      </c>
      <c r="B802" s="69" t="s">
        <v>537</v>
      </c>
    </row>
    <row r="803" spans="1:2" x14ac:dyDescent="0.25">
      <c r="A803" s="69" t="s">
        <v>557</v>
      </c>
      <c r="B803" s="69" t="s">
        <v>537</v>
      </c>
    </row>
    <row r="804" spans="1:2" x14ac:dyDescent="0.25">
      <c r="A804" s="69" t="s">
        <v>558</v>
      </c>
      <c r="B804" s="69" t="s">
        <v>537</v>
      </c>
    </row>
    <row r="805" spans="1:2" x14ac:dyDescent="0.25">
      <c r="A805" s="69" t="s">
        <v>559</v>
      </c>
      <c r="B805" s="69" t="s">
        <v>537</v>
      </c>
    </row>
    <row r="806" spans="1:2" x14ac:dyDescent="0.25">
      <c r="A806" s="69" t="s">
        <v>2693</v>
      </c>
      <c r="B806" s="69" t="s">
        <v>537</v>
      </c>
    </row>
    <row r="807" spans="1:2" x14ac:dyDescent="0.25">
      <c r="A807" s="69" t="s">
        <v>560</v>
      </c>
      <c r="B807" s="69" t="s">
        <v>537</v>
      </c>
    </row>
    <row r="808" spans="1:2" x14ac:dyDescent="0.25">
      <c r="A808" s="69" t="s">
        <v>561</v>
      </c>
      <c r="B808" s="69" t="s">
        <v>537</v>
      </c>
    </row>
    <row r="809" spans="1:2" x14ac:dyDescent="0.25">
      <c r="A809" s="69" t="s">
        <v>4505</v>
      </c>
      <c r="B809" s="69" t="s">
        <v>537</v>
      </c>
    </row>
    <row r="810" spans="1:2" x14ac:dyDescent="0.25">
      <c r="A810" s="69" t="s">
        <v>4506</v>
      </c>
      <c r="B810" s="69" t="s">
        <v>537</v>
      </c>
    </row>
    <row r="811" spans="1:2" x14ac:dyDescent="0.25">
      <c r="A811" s="69" t="s">
        <v>562</v>
      </c>
      <c r="B811" s="69" t="s">
        <v>537</v>
      </c>
    </row>
    <row r="812" spans="1:2" x14ac:dyDescent="0.25">
      <c r="A812" s="69" t="s">
        <v>4507</v>
      </c>
      <c r="B812" s="69" t="s">
        <v>537</v>
      </c>
    </row>
    <row r="813" spans="1:2" x14ac:dyDescent="0.25">
      <c r="A813" s="69" t="s">
        <v>563</v>
      </c>
      <c r="B813" s="69" t="s">
        <v>563</v>
      </c>
    </row>
    <row r="814" spans="1:2" x14ac:dyDescent="0.25">
      <c r="A814" s="69" t="s">
        <v>564</v>
      </c>
      <c r="B814" s="69" t="s">
        <v>564</v>
      </c>
    </row>
    <row r="815" spans="1:2" x14ac:dyDescent="0.25">
      <c r="A815" s="69" t="s">
        <v>4508</v>
      </c>
      <c r="B815" s="69" t="s">
        <v>4508</v>
      </c>
    </row>
    <row r="816" spans="1:2" x14ac:dyDescent="0.25">
      <c r="A816" s="69" t="s">
        <v>565</v>
      </c>
      <c r="B816" s="69" t="s">
        <v>2210</v>
      </c>
    </row>
    <row r="817" spans="1:2" x14ac:dyDescent="0.25">
      <c r="A817" s="69" t="s">
        <v>566</v>
      </c>
      <c r="B817" s="69" t="s">
        <v>566</v>
      </c>
    </row>
    <row r="818" spans="1:2" x14ac:dyDescent="0.25">
      <c r="A818" s="69" t="s">
        <v>4509</v>
      </c>
      <c r="B818" s="69" t="s">
        <v>4509</v>
      </c>
    </row>
    <row r="819" spans="1:2" x14ac:dyDescent="0.25">
      <c r="A819" s="69" t="s">
        <v>567</v>
      </c>
      <c r="B819" s="69" t="s">
        <v>567</v>
      </c>
    </row>
    <row r="820" spans="1:2" x14ac:dyDescent="0.25">
      <c r="A820" s="69" t="s">
        <v>4510</v>
      </c>
      <c r="B820" s="69" t="s">
        <v>4510</v>
      </c>
    </row>
    <row r="821" spans="1:2" x14ac:dyDescent="0.25">
      <c r="A821" s="69" t="s">
        <v>4511</v>
      </c>
      <c r="B821" s="69" t="s">
        <v>4512</v>
      </c>
    </row>
    <row r="822" spans="1:2" x14ac:dyDescent="0.25">
      <c r="A822" s="69" t="s">
        <v>568</v>
      </c>
      <c r="B822" s="69" t="s">
        <v>568</v>
      </c>
    </row>
    <row r="823" spans="1:2" x14ac:dyDescent="0.25">
      <c r="A823" s="69" t="s">
        <v>569</v>
      </c>
      <c r="B823" s="69" t="s">
        <v>568</v>
      </c>
    </row>
    <row r="824" spans="1:2" x14ac:dyDescent="0.25">
      <c r="A824" s="69" t="s">
        <v>570</v>
      </c>
      <c r="B824" s="69" t="s">
        <v>568</v>
      </c>
    </row>
    <row r="825" spans="1:2" x14ac:dyDescent="0.25">
      <c r="A825" s="69" t="s">
        <v>571</v>
      </c>
      <c r="B825" s="69" t="s">
        <v>568</v>
      </c>
    </row>
    <row r="826" spans="1:2" x14ac:dyDescent="0.25">
      <c r="A826" s="69" t="s">
        <v>572</v>
      </c>
      <c r="B826" s="69" t="s">
        <v>568</v>
      </c>
    </row>
    <row r="827" spans="1:2" x14ac:dyDescent="0.25">
      <c r="A827" s="69" t="s">
        <v>4513</v>
      </c>
      <c r="B827" s="69" t="s">
        <v>4513</v>
      </c>
    </row>
    <row r="828" spans="1:2" x14ac:dyDescent="0.25">
      <c r="A828" s="69" t="s">
        <v>4514</v>
      </c>
      <c r="B828" s="69" t="s">
        <v>4514</v>
      </c>
    </row>
    <row r="829" spans="1:2" x14ac:dyDescent="0.25">
      <c r="A829" s="69" t="s">
        <v>573</v>
      </c>
      <c r="B829" s="69" t="s">
        <v>573</v>
      </c>
    </row>
    <row r="830" spans="1:2" x14ac:dyDescent="0.25">
      <c r="A830" s="69" t="s">
        <v>574</v>
      </c>
      <c r="B830" s="69" t="s">
        <v>574</v>
      </c>
    </row>
    <row r="831" spans="1:2" x14ac:dyDescent="0.25">
      <c r="A831" s="69" t="s">
        <v>4515</v>
      </c>
      <c r="B831" s="69" t="s">
        <v>4515</v>
      </c>
    </row>
    <row r="832" spans="1:2" x14ac:dyDescent="0.25">
      <c r="A832" s="69" t="s">
        <v>575</v>
      </c>
      <c r="B832" s="69" t="s">
        <v>575</v>
      </c>
    </row>
    <row r="833" spans="1:2" x14ac:dyDescent="0.25">
      <c r="A833" s="69" t="s">
        <v>4516</v>
      </c>
      <c r="B833" s="69" t="s">
        <v>4516</v>
      </c>
    </row>
    <row r="834" spans="1:2" x14ac:dyDescent="0.25">
      <c r="A834" s="69" t="s">
        <v>576</v>
      </c>
      <c r="B834" s="69" t="s">
        <v>576</v>
      </c>
    </row>
    <row r="835" spans="1:2" x14ac:dyDescent="0.25">
      <c r="A835" s="69" t="s">
        <v>577</v>
      </c>
      <c r="B835" s="69" t="s">
        <v>577</v>
      </c>
    </row>
    <row r="836" spans="1:2" x14ac:dyDescent="0.25">
      <c r="A836" s="69" t="s">
        <v>578</v>
      </c>
      <c r="B836" s="69" t="s">
        <v>578</v>
      </c>
    </row>
    <row r="837" spans="1:2" x14ac:dyDescent="0.25">
      <c r="A837" s="69" t="s">
        <v>579</v>
      </c>
      <c r="B837" s="69" t="s">
        <v>579</v>
      </c>
    </row>
    <row r="838" spans="1:2" x14ac:dyDescent="0.25">
      <c r="A838" s="69" t="s">
        <v>4517</v>
      </c>
      <c r="B838" s="69" t="s">
        <v>4517</v>
      </c>
    </row>
    <row r="839" spans="1:2" x14ac:dyDescent="0.25">
      <c r="A839" s="69" t="s">
        <v>4518</v>
      </c>
      <c r="B839" s="69" t="s">
        <v>4518</v>
      </c>
    </row>
    <row r="840" spans="1:2" x14ac:dyDescent="0.25">
      <c r="A840" s="69" t="s">
        <v>580</v>
      </c>
      <c r="B840" s="69" t="s">
        <v>580</v>
      </c>
    </row>
    <row r="841" spans="1:2" x14ac:dyDescent="0.25">
      <c r="A841" s="69" t="s">
        <v>581</v>
      </c>
      <c r="B841" s="69" t="s">
        <v>581</v>
      </c>
    </row>
    <row r="842" spans="1:2" x14ac:dyDescent="0.25">
      <c r="A842" s="69" t="s">
        <v>582</v>
      </c>
      <c r="B842" s="69" t="s">
        <v>582</v>
      </c>
    </row>
    <row r="843" spans="1:2" x14ac:dyDescent="0.25">
      <c r="A843" s="69" t="s">
        <v>583</v>
      </c>
      <c r="B843" s="69" t="s">
        <v>583</v>
      </c>
    </row>
    <row r="844" spans="1:2" x14ac:dyDescent="0.25">
      <c r="A844" s="69" t="s">
        <v>584</v>
      </c>
      <c r="B844" s="69" t="s">
        <v>584</v>
      </c>
    </row>
    <row r="845" spans="1:2" x14ac:dyDescent="0.25">
      <c r="A845" s="69" t="s">
        <v>2694</v>
      </c>
      <c r="B845" s="69" t="s">
        <v>2694</v>
      </c>
    </row>
    <row r="846" spans="1:2" x14ac:dyDescent="0.25">
      <c r="A846" s="69" t="s">
        <v>585</v>
      </c>
      <c r="B846" s="69" t="s">
        <v>585</v>
      </c>
    </row>
    <row r="847" spans="1:2" x14ac:dyDescent="0.25">
      <c r="A847" s="69" t="s">
        <v>4519</v>
      </c>
      <c r="B847" s="69" t="s">
        <v>4519</v>
      </c>
    </row>
    <row r="848" spans="1:2" x14ac:dyDescent="0.25">
      <c r="A848" s="69" t="s">
        <v>586</v>
      </c>
      <c r="B848" s="69" t="s">
        <v>586</v>
      </c>
    </row>
    <row r="849" spans="1:2" x14ac:dyDescent="0.25">
      <c r="A849" s="69" t="s">
        <v>4520</v>
      </c>
      <c r="B849" s="69" t="s">
        <v>4520</v>
      </c>
    </row>
    <row r="850" spans="1:2" x14ac:dyDescent="0.25">
      <c r="A850" s="69" t="s">
        <v>587</v>
      </c>
      <c r="B850" s="69" t="s">
        <v>587</v>
      </c>
    </row>
    <row r="851" spans="1:2" x14ac:dyDescent="0.25">
      <c r="A851" s="69" t="s">
        <v>4521</v>
      </c>
      <c r="B851" s="69" t="s">
        <v>4521</v>
      </c>
    </row>
    <row r="852" spans="1:2" x14ac:dyDescent="0.25">
      <c r="A852" s="69" t="s">
        <v>4522</v>
      </c>
      <c r="B852" s="69" t="s">
        <v>4522</v>
      </c>
    </row>
    <row r="853" spans="1:2" x14ac:dyDescent="0.25">
      <c r="A853" s="69" t="s">
        <v>4523</v>
      </c>
      <c r="B853" s="69" t="s">
        <v>4523</v>
      </c>
    </row>
    <row r="854" spans="1:2" x14ac:dyDescent="0.25">
      <c r="A854" s="69" t="s">
        <v>4524</v>
      </c>
      <c r="B854" s="69" t="s">
        <v>4524</v>
      </c>
    </row>
    <row r="855" spans="1:2" x14ac:dyDescent="0.25">
      <c r="A855" s="69" t="s">
        <v>588</v>
      </c>
      <c r="B855" s="69" t="s">
        <v>588</v>
      </c>
    </row>
    <row r="856" spans="1:2" x14ac:dyDescent="0.25">
      <c r="A856" s="69" t="s">
        <v>589</v>
      </c>
      <c r="B856" s="69" t="s">
        <v>589</v>
      </c>
    </row>
    <row r="857" spans="1:2" x14ac:dyDescent="0.25">
      <c r="A857" s="69" t="s">
        <v>4525</v>
      </c>
      <c r="B857" s="69" t="s">
        <v>4525</v>
      </c>
    </row>
    <row r="858" spans="1:2" x14ac:dyDescent="0.25">
      <c r="A858" s="69" t="s">
        <v>590</v>
      </c>
      <c r="B858" s="69" t="s">
        <v>590</v>
      </c>
    </row>
    <row r="859" spans="1:2" x14ac:dyDescent="0.25">
      <c r="A859" s="69" t="s">
        <v>591</v>
      </c>
      <c r="B859" s="69" t="s">
        <v>591</v>
      </c>
    </row>
    <row r="860" spans="1:2" x14ac:dyDescent="0.25">
      <c r="A860" s="69" t="s">
        <v>2695</v>
      </c>
      <c r="B860" s="69" t="s">
        <v>2695</v>
      </c>
    </row>
    <row r="861" spans="1:2" x14ac:dyDescent="0.25">
      <c r="A861" s="69" t="s">
        <v>4526</v>
      </c>
      <c r="B861" s="69" t="s">
        <v>4526</v>
      </c>
    </row>
    <row r="862" spans="1:2" x14ac:dyDescent="0.25">
      <c r="A862" s="69" t="s">
        <v>592</v>
      </c>
      <c r="B862" s="69" t="s">
        <v>592</v>
      </c>
    </row>
    <row r="863" spans="1:2" x14ac:dyDescent="0.25">
      <c r="A863" s="69" t="s">
        <v>593</v>
      </c>
      <c r="B863" s="69" t="s">
        <v>593</v>
      </c>
    </row>
    <row r="864" spans="1:2" x14ac:dyDescent="0.25">
      <c r="A864" s="69" t="s">
        <v>594</v>
      </c>
      <c r="B864" s="69" t="s">
        <v>594</v>
      </c>
    </row>
    <row r="865" spans="1:2" x14ac:dyDescent="0.25">
      <c r="A865" s="69" t="s">
        <v>595</v>
      </c>
      <c r="B865" s="69" t="s">
        <v>595</v>
      </c>
    </row>
    <row r="866" spans="1:2" x14ac:dyDescent="0.25">
      <c r="A866" s="69" t="s">
        <v>596</v>
      </c>
      <c r="B866" s="69" t="s">
        <v>596</v>
      </c>
    </row>
    <row r="867" spans="1:2" x14ac:dyDescent="0.25">
      <c r="A867" s="69" t="s">
        <v>597</v>
      </c>
      <c r="B867" s="69" t="s">
        <v>597</v>
      </c>
    </row>
    <row r="868" spans="1:2" x14ac:dyDescent="0.25">
      <c r="A868" s="69" t="s">
        <v>598</v>
      </c>
      <c r="B868" s="69" t="s">
        <v>598</v>
      </c>
    </row>
    <row r="869" spans="1:2" x14ac:dyDescent="0.25">
      <c r="A869" s="69" t="s">
        <v>599</v>
      </c>
      <c r="B869" s="69" t="s">
        <v>599</v>
      </c>
    </row>
    <row r="870" spans="1:2" x14ac:dyDescent="0.25">
      <c r="A870" s="69" t="s">
        <v>600</v>
      </c>
      <c r="B870" s="69" t="s">
        <v>600</v>
      </c>
    </row>
    <row r="871" spans="1:2" x14ac:dyDescent="0.25">
      <c r="A871" s="69" t="s">
        <v>4527</v>
      </c>
      <c r="B871" s="69" t="s">
        <v>4527</v>
      </c>
    </row>
    <row r="872" spans="1:2" x14ac:dyDescent="0.25">
      <c r="A872" s="69" t="s">
        <v>601</v>
      </c>
      <c r="B872" s="69" t="s">
        <v>601</v>
      </c>
    </row>
    <row r="873" spans="1:2" x14ac:dyDescent="0.25">
      <c r="A873" s="69" t="s">
        <v>602</v>
      </c>
      <c r="B873" s="69" t="s">
        <v>602</v>
      </c>
    </row>
    <row r="874" spans="1:2" x14ac:dyDescent="0.25">
      <c r="A874" s="69" t="s">
        <v>603</v>
      </c>
      <c r="B874" s="69" t="s">
        <v>603</v>
      </c>
    </row>
    <row r="875" spans="1:2" x14ac:dyDescent="0.25">
      <c r="A875" s="69" t="s">
        <v>4528</v>
      </c>
      <c r="B875" s="69" t="s">
        <v>4528</v>
      </c>
    </row>
    <row r="876" spans="1:2" x14ac:dyDescent="0.25">
      <c r="A876" s="69" t="s">
        <v>604</v>
      </c>
      <c r="B876" s="69" t="s">
        <v>604</v>
      </c>
    </row>
    <row r="877" spans="1:2" x14ac:dyDescent="0.25">
      <c r="A877" s="69" t="s">
        <v>4529</v>
      </c>
      <c r="B877" s="69" t="s">
        <v>4529</v>
      </c>
    </row>
    <row r="878" spans="1:2" x14ac:dyDescent="0.25">
      <c r="A878" s="69" t="s">
        <v>605</v>
      </c>
      <c r="B878" s="69" t="s">
        <v>605</v>
      </c>
    </row>
    <row r="879" spans="1:2" x14ac:dyDescent="0.25">
      <c r="A879" s="69" t="s">
        <v>606</v>
      </c>
      <c r="B879" s="69" t="s">
        <v>606</v>
      </c>
    </row>
    <row r="880" spans="1:2" x14ac:dyDescent="0.25">
      <c r="A880" s="69" t="s">
        <v>607</v>
      </c>
      <c r="B880" s="69" t="s">
        <v>607</v>
      </c>
    </row>
    <row r="881" spans="1:2" x14ac:dyDescent="0.25">
      <c r="A881" s="69" t="s">
        <v>608</v>
      </c>
      <c r="B881" s="69" t="s">
        <v>608</v>
      </c>
    </row>
    <row r="882" spans="1:2" x14ac:dyDescent="0.25">
      <c r="A882" s="69" t="s">
        <v>609</v>
      </c>
      <c r="B882" s="69" t="s">
        <v>609</v>
      </c>
    </row>
    <row r="883" spans="1:2" x14ac:dyDescent="0.25">
      <c r="A883" s="69" t="s">
        <v>610</v>
      </c>
      <c r="B883" s="69" t="s">
        <v>610</v>
      </c>
    </row>
    <row r="884" spans="1:2" x14ac:dyDescent="0.25">
      <c r="A884" s="69" t="s">
        <v>4530</v>
      </c>
      <c r="B884" s="69" t="s">
        <v>4530</v>
      </c>
    </row>
    <row r="885" spans="1:2" x14ac:dyDescent="0.25">
      <c r="A885" s="69" t="s">
        <v>611</v>
      </c>
      <c r="B885" s="69" t="s">
        <v>611</v>
      </c>
    </row>
    <row r="886" spans="1:2" x14ac:dyDescent="0.25">
      <c r="A886" s="69" t="s">
        <v>612</v>
      </c>
      <c r="B886" s="69" t="s">
        <v>612</v>
      </c>
    </row>
    <row r="887" spans="1:2" x14ac:dyDescent="0.25">
      <c r="A887" s="69" t="s">
        <v>4531</v>
      </c>
      <c r="B887" s="69" t="s">
        <v>4531</v>
      </c>
    </row>
    <row r="888" spans="1:2" x14ac:dyDescent="0.25">
      <c r="A888" s="69" t="s">
        <v>613</v>
      </c>
      <c r="B888" s="69" t="s">
        <v>613</v>
      </c>
    </row>
    <row r="889" spans="1:2" x14ac:dyDescent="0.25">
      <c r="A889" s="69" t="s">
        <v>614</v>
      </c>
      <c r="B889" s="69" t="s">
        <v>614</v>
      </c>
    </row>
    <row r="890" spans="1:2" x14ac:dyDescent="0.25">
      <c r="A890" s="69" t="s">
        <v>615</v>
      </c>
      <c r="B890" s="69" t="s">
        <v>615</v>
      </c>
    </row>
    <row r="891" spans="1:2" x14ac:dyDescent="0.25">
      <c r="A891" s="69" t="s">
        <v>616</v>
      </c>
      <c r="B891" s="69" t="s">
        <v>616</v>
      </c>
    </row>
    <row r="892" spans="1:2" x14ac:dyDescent="0.25">
      <c r="A892" s="69" t="s">
        <v>617</v>
      </c>
      <c r="B892" s="69" t="s">
        <v>617</v>
      </c>
    </row>
    <row r="893" spans="1:2" x14ac:dyDescent="0.25">
      <c r="A893" s="69" t="s">
        <v>618</v>
      </c>
      <c r="B893" s="69" t="s">
        <v>618</v>
      </c>
    </row>
    <row r="894" spans="1:2" x14ac:dyDescent="0.25">
      <c r="A894" s="69" t="s">
        <v>619</v>
      </c>
      <c r="B894" s="69" t="s">
        <v>619</v>
      </c>
    </row>
    <row r="895" spans="1:2" x14ac:dyDescent="0.25">
      <c r="A895" s="69" t="s">
        <v>4532</v>
      </c>
      <c r="B895" s="69" t="s">
        <v>4532</v>
      </c>
    </row>
    <row r="896" spans="1:2" x14ac:dyDescent="0.25">
      <c r="A896" s="69" t="s">
        <v>4533</v>
      </c>
      <c r="B896" s="69" t="s">
        <v>4533</v>
      </c>
    </row>
    <row r="897" spans="1:2" x14ac:dyDescent="0.25">
      <c r="A897" s="69" t="s">
        <v>620</v>
      </c>
      <c r="B897" s="69" t="s">
        <v>620</v>
      </c>
    </row>
    <row r="898" spans="1:2" x14ac:dyDescent="0.25">
      <c r="A898" s="69" t="s">
        <v>621</v>
      </c>
      <c r="B898" s="69" t="s">
        <v>621</v>
      </c>
    </row>
    <row r="899" spans="1:2" x14ac:dyDescent="0.25">
      <c r="A899" s="69" t="s">
        <v>622</v>
      </c>
      <c r="B899" s="69" t="s">
        <v>622</v>
      </c>
    </row>
    <row r="900" spans="1:2" x14ac:dyDescent="0.25">
      <c r="A900" s="69" t="s">
        <v>623</v>
      </c>
      <c r="B900" s="69" t="s">
        <v>623</v>
      </c>
    </row>
    <row r="901" spans="1:2" x14ac:dyDescent="0.25">
      <c r="A901" s="69" t="s">
        <v>624</v>
      </c>
      <c r="B901" s="69" t="s">
        <v>624</v>
      </c>
    </row>
    <row r="902" spans="1:2" x14ac:dyDescent="0.25">
      <c r="A902" s="69" t="s">
        <v>625</v>
      </c>
      <c r="B902" s="69" t="s">
        <v>625</v>
      </c>
    </row>
    <row r="903" spans="1:2" x14ac:dyDescent="0.25">
      <c r="A903" s="69" t="s">
        <v>626</v>
      </c>
      <c r="B903" s="69" t="s">
        <v>626</v>
      </c>
    </row>
    <row r="904" spans="1:2" x14ac:dyDescent="0.25">
      <c r="A904" s="69" t="s">
        <v>4534</v>
      </c>
      <c r="B904" s="69" t="s">
        <v>4534</v>
      </c>
    </row>
    <row r="905" spans="1:2" x14ac:dyDescent="0.25">
      <c r="A905" s="69" t="s">
        <v>627</v>
      </c>
      <c r="B905" s="69" t="s">
        <v>627</v>
      </c>
    </row>
    <row r="906" spans="1:2" x14ac:dyDescent="0.25">
      <c r="A906" s="69" t="s">
        <v>628</v>
      </c>
      <c r="B906" s="69" t="s">
        <v>628</v>
      </c>
    </row>
    <row r="907" spans="1:2" x14ac:dyDescent="0.25">
      <c r="A907" s="69" t="s">
        <v>4535</v>
      </c>
      <c r="B907" s="69" t="s">
        <v>4535</v>
      </c>
    </row>
    <row r="908" spans="1:2" x14ac:dyDescent="0.25">
      <c r="A908" s="69" t="s">
        <v>629</v>
      </c>
      <c r="B908" s="69" t="s">
        <v>629</v>
      </c>
    </row>
    <row r="909" spans="1:2" x14ac:dyDescent="0.25">
      <c r="A909" s="69" t="s">
        <v>4536</v>
      </c>
      <c r="B909" s="69" t="s">
        <v>4536</v>
      </c>
    </row>
    <row r="910" spans="1:2" x14ac:dyDescent="0.25">
      <c r="A910" s="69" t="s">
        <v>630</v>
      </c>
      <c r="B910" s="69" t="s">
        <v>630</v>
      </c>
    </row>
    <row r="911" spans="1:2" x14ac:dyDescent="0.25">
      <c r="A911" s="69" t="s">
        <v>4537</v>
      </c>
      <c r="B911" s="69" t="s">
        <v>4537</v>
      </c>
    </row>
    <row r="912" spans="1:2" x14ac:dyDescent="0.25">
      <c r="A912" s="69" t="s">
        <v>631</v>
      </c>
      <c r="B912" s="69" t="s">
        <v>631</v>
      </c>
    </row>
    <row r="913" spans="1:2" x14ac:dyDescent="0.25">
      <c r="A913" s="69" t="s">
        <v>632</v>
      </c>
      <c r="B913" s="69" t="s">
        <v>632</v>
      </c>
    </row>
    <row r="914" spans="1:2" x14ac:dyDescent="0.25">
      <c r="A914" s="69" t="s">
        <v>633</v>
      </c>
      <c r="B914" s="69" t="s">
        <v>633</v>
      </c>
    </row>
    <row r="915" spans="1:2" x14ac:dyDescent="0.25">
      <c r="A915" s="69" t="s">
        <v>634</v>
      </c>
      <c r="B915" s="69" t="s">
        <v>634</v>
      </c>
    </row>
    <row r="916" spans="1:2" x14ac:dyDescent="0.25">
      <c r="A916" s="69" t="s">
        <v>635</v>
      </c>
      <c r="B916" s="69" t="s">
        <v>635</v>
      </c>
    </row>
    <row r="917" spans="1:2" x14ac:dyDescent="0.25">
      <c r="A917" s="69" t="s">
        <v>636</v>
      </c>
      <c r="B917" s="69" t="s">
        <v>636</v>
      </c>
    </row>
    <row r="918" spans="1:2" x14ac:dyDescent="0.25">
      <c r="A918" s="69" t="s">
        <v>4538</v>
      </c>
      <c r="B918" s="69" t="s">
        <v>4538</v>
      </c>
    </row>
    <row r="919" spans="1:2" x14ac:dyDescent="0.25">
      <c r="A919" s="69" t="s">
        <v>4539</v>
      </c>
      <c r="B919" s="69" t="s">
        <v>4539</v>
      </c>
    </row>
    <row r="920" spans="1:2" x14ac:dyDescent="0.25">
      <c r="A920" s="69" t="s">
        <v>4540</v>
      </c>
      <c r="B920" s="69" t="s">
        <v>4540</v>
      </c>
    </row>
    <row r="921" spans="1:2" x14ac:dyDescent="0.25">
      <c r="A921" s="69" t="s">
        <v>637</v>
      </c>
      <c r="B921" s="69" t="s">
        <v>637</v>
      </c>
    </row>
    <row r="922" spans="1:2" x14ac:dyDescent="0.25">
      <c r="A922" s="69" t="s">
        <v>638</v>
      </c>
      <c r="B922" s="69" t="s">
        <v>638</v>
      </c>
    </row>
    <row r="923" spans="1:2" x14ac:dyDescent="0.25">
      <c r="A923" s="69" t="s">
        <v>639</v>
      </c>
      <c r="B923" s="69" t="s">
        <v>639</v>
      </c>
    </row>
    <row r="924" spans="1:2" x14ac:dyDescent="0.25">
      <c r="A924" s="69" t="s">
        <v>640</v>
      </c>
      <c r="B924" s="69" t="s">
        <v>640</v>
      </c>
    </row>
    <row r="925" spans="1:2" x14ac:dyDescent="0.25">
      <c r="A925" s="69" t="s">
        <v>641</v>
      </c>
      <c r="B925" s="69" t="s">
        <v>641</v>
      </c>
    </row>
    <row r="926" spans="1:2" x14ac:dyDescent="0.25">
      <c r="A926" s="69" t="s">
        <v>642</v>
      </c>
      <c r="B926" s="69" t="s">
        <v>642</v>
      </c>
    </row>
    <row r="927" spans="1:2" x14ac:dyDescent="0.25">
      <c r="A927" s="69" t="s">
        <v>643</v>
      </c>
      <c r="B927" s="69" t="s">
        <v>643</v>
      </c>
    </row>
    <row r="928" spans="1:2" x14ac:dyDescent="0.25">
      <c r="A928" s="69" t="s">
        <v>644</v>
      </c>
      <c r="B928" s="69" t="s">
        <v>644</v>
      </c>
    </row>
    <row r="929" spans="1:2" x14ac:dyDescent="0.25">
      <c r="A929" s="69" t="s">
        <v>645</v>
      </c>
      <c r="B929" s="69" t="s">
        <v>645</v>
      </c>
    </row>
    <row r="930" spans="1:2" x14ac:dyDescent="0.25">
      <c r="A930" s="69" t="s">
        <v>646</v>
      </c>
      <c r="B930" s="69" t="s">
        <v>646</v>
      </c>
    </row>
    <row r="931" spans="1:2" x14ac:dyDescent="0.25">
      <c r="A931" s="69" t="s">
        <v>647</v>
      </c>
      <c r="B931" s="69" t="s">
        <v>647</v>
      </c>
    </row>
    <row r="932" spans="1:2" x14ac:dyDescent="0.25">
      <c r="A932" s="69" t="s">
        <v>648</v>
      </c>
      <c r="B932" s="69" t="s">
        <v>648</v>
      </c>
    </row>
    <row r="933" spans="1:2" x14ac:dyDescent="0.25">
      <c r="A933" s="69" t="s">
        <v>649</v>
      </c>
      <c r="B933" s="69" t="s">
        <v>649</v>
      </c>
    </row>
    <row r="934" spans="1:2" x14ac:dyDescent="0.25">
      <c r="A934" s="69" t="s">
        <v>650</v>
      </c>
      <c r="B934" s="69" t="s">
        <v>650</v>
      </c>
    </row>
    <row r="935" spans="1:2" x14ac:dyDescent="0.25">
      <c r="A935" s="69" t="s">
        <v>651</v>
      </c>
      <c r="B935" s="69" t="s">
        <v>651</v>
      </c>
    </row>
    <row r="936" spans="1:2" x14ac:dyDescent="0.25">
      <c r="A936" s="69" t="s">
        <v>652</v>
      </c>
      <c r="B936" s="69" t="s">
        <v>652</v>
      </c>
    </row>
    <row r="937" spans="1:2" x14ac:dyDescent="0.25">
      <c r="A937" s="69" t="s">
        <v>653</v>
      </c>
      <c r="B937" s="69" t="s">
        <v>653</v>
      </c>
    </row>
    <row r="938" spans="1:2" x14ac:dyDescent="0.25">
      <c r="A938" s="69" t="s">
        <v>654</v>
      </c>
      <c r="B938" s="69" t="s">
        <v>654</v>
      </c>
    </row>
    <row r="939" spans="1:2" x14ac:dyDescent="0.25">
      <c r="A939" s="69" t="s">
        <v>655</v>
      </c>
      <c r="B939" s="69" t="s">
        <v>655</v>
      </c>
    </row>
    <row r="940" spans="1:2" x14ac:dyDescent="0.25">
      <c r="A940" s="69" t="s">
        <v>656</v>
      </c>
      <c r="B940" s="69" t="s">
        <v>656</v>
      </c>
    </row>
    <row r="941" spans="1:2" x14ac:dyDescent="0.25">
      <c r="A941" s="69" t="s">
        <v>657</v>
      </c>
      <c r="B941" s="69" t="s">
        <v>657</v>
      </c>
    </row>
    <row r="942" spans="1:2" x14ac:dyDescent="0.25">
      <c r="A942" s="69" t="s">
        <v>658</v>
      </c>
      <c r="B942" s="69" t="s">
        <v>658</v>
      </c>
    </row>
    <row r="943" spans="1:2" x14ac:dyDescent="0.25">
      <c r="A943" s="69" t="s">
        <v>659</v>
      </c>
      <c r="B943" s="69" t="s">
        <v>659</v>
      </c>
    </row>
    <row r="944" spans="1:2" x14ac:dyDescent="0.25">
      <c r="A944" s="69" t="s">
        <v>660</v>
      </c>
      <c r="B944" s="69" t="s">
        <v>660</v>
      </c>
    </row>
    <row r="945" spans="1:2" x14ac:dyDescent="0.25">
      <c r="A945" s="69" t="s">
        <v>661</v>
      </c>
      <c r="B945" s="69" t="s">
        <v>661</v>
      </c>
    </row>
    <row r="946" spans="1:2" x14ac:dyDescent="0.25">
      <c r="A946" s="69" t="s">
        <v>2696</v>
      </c>
      <c r="B946" s="69" t="s">
        <v>2696</v>
      </c>
    </row>
    <row r="947" spans="1:2" x14ac:dyDescent="0.25">
      <c r="A947" s="69" t="s">
        <v>662</v>
      </c>
      <c r="B947" s="69" t="s">
        <v>662</v>
      </c>
    </row>
    <row r="948" spans="1:2" x14ac:dyDescent="0.25">
      <c r="A948" s="69" t="s">
        <v>4541</v>
      </c>
      <c r="B948" s="69" t="s">
        <v>4541</v>
      </c>
    </row>
    <row r="949" spans="1:2" x14ac:dyDescent="0.25">
      <c r="A949" s="69" t="s">
        <v>663</v>
      </c>
      <c r="B949" s="69" t="s">
        <v>663</v>
      </c>
    </row>
    <row r="950" spans="1:2" x14ac:dyDescent="0.25">
      <c r="A950" s="69" t="s">
        <v>664</v>
      </c>
      <c r="B950" s="69" t="s">
        <v>664</v>
      </c>
    </row>
    <row r="951" spans="1:2" x14ac:dyDescent="0.25">
      <c r="A951" s="69" t="s">
        <v>665</v>
      </c>
      <c r="B951" s="69" t="s">
        <v>665</v>
      </c>
    </row>
    <row r="952" spans="1:2" x14ac:dyDescent="0.25">
      <c r="A952" s="69" t="s">
        <v>666</v>
      </c>
      <c r="B952" s="69" t="s">
        <v>666</v>
      </c>
    </row>
    <row r="953" spans="1:2" x14ac:dyDescent="0.25">
      <c r="A953" s="69" t="s">
        <v>667</v>
      </c>
      <c r="B953" s="69" t="s">
        <v>667</v>
      </c>
    </row>
    <row r="954" spans="1:2" x14ac:dyDescent="0.25">
      <c r="A954" s="69" t="s">
        <v>668</v>
      </c>
      <c r="B954" s="69" t="s">
        <v>668</v>
      </c>
    </row>
    <row r="955" spans="1:2" x14ac:dyDescent="0.25">
      <c r="A955" s="69" t="s">
        <v>4542</v>
      </c>
      <c r="B955" s="69" t="s">
        <v>4542</v>
      </c>
    </row>
    <row r="956" spans="1:2" x14ac:dyDescent="0.25">
      <c r="A956" s="69" t="s">
        <v>4543</v>
      </c>
      <c r="B956" s="69" t="s">
        <v>4543</v>
      </c>
    </row>
    <row r="957" spans="1:2" x14ac:dyDescent="0.25">
      <c r="A957" s="69" t="s">
        <v>669</v>
      </c>
      <c r="B957" s="69" t="s">
        <v>669</v>
      </c>
    </row>
    <row r="958" spans="1:2" x14ac:dyDescent="0.25">
      <c r="A958" s="69" t="s">
        <v>4544</v>
      </c>
      <c r="B958" s="69" t="s">
        <v>4544</v>
      </c>
    </row>
    <row r="959" spans="1:2" x14ac:dyDescent="0.25">
      <c r="A959" s="69" t="s">
        <v>2697</v>
      </c>
      <c r="B959" s="69" t="s">
        <v>2697</v>
      </c>
    </row>
    <row r="960" spans="1:2" x14ac:dyDescent="0.25">
      <c r="A960" s="69" t="s">
        <v>670</v>
      </c>
      <c r="B960" s="69" t="s">
        <v>670</v>
      </c>
    </row>
    <row r="961" spans="1:2" x14ac:dyDescent="0.25">
      <c r="A961" s="69" t="s">
        <v>671</v>
      </c>
      <c r="B961" s="69" t="s">
        <v>671</v>
      </c>
    </row>
    <row r="962" spans="1:2" x14ac:dyDescent="0.25">
      <c r="A962" s="69" t="s">
        <v>672</v>
      </c>
      <c r="B962" s="69" t="s">
        <v>672</v>
      </c>
    </row>
    <row r="963" spans="1:2" x14ac:dyDescent="0.25">
      <c r="A963" s="69" t="s">
        <v>673</v>
      </c>
      <c r="B963" s="69" t="s">
        <v>673</v>
      </c>
    </row>
    <row r="964" spans="1:2" x14ac:dyDescent="0.25">
      <c r="A964" s="69" t="s">
        <v>674</v>
      </c>
      <c r="B964" s="69" t="s">
        <v>4545</v>
      </c>
    </row>
    <row r="965" spans="1:2" x14ac:dyDescent="0.25">
      <c r="A965" s="69" t="s">
        <v>675</v>
      </c>
      <c r="B965" s="69" t="s">
        <v>4545</v>
      </c>
    </row>
    <row r="966" spans="1:2" x14ac:dyDescent="0.25">
      <c r="A966" s="69" t="s">
        <v>676</v>
      </c>
      <c r="B966" s="69" t="s">
        <v>4545</v>
      </c>
    </row>
    <row r="967" spans="1:2" x14ac:dyDescent="0.25">
      <c r="A967" s="69" t="s">
        <v>4546</v>
      </c>
      <c r="B967" s="69" t="s">
        <v>4546</v>
      </c>
    </row>
    <row r="968" spans="1:2" x14ac:dyDescent="0.25">
      <c r="A968" s="69" t="s">
        <v>677</v>
      </c>
      <c r="B968" s="69" t="s">
        <v>677</v>
      </c>
    </row>
    <row r="969" spans="1:2" x14ac:dyDescent="0.25">
      <c r="A969" s="69" t="s">
        <v>678</v>
      </c>
      <c r="B969" s="69" t="s">
        <v>678</v>
      </c>
    </row>
    <row r="970" spans="1:2" x14ac:dyDescent="0.25">
      <c r="A970" s="69" t="s">
        <v>679</v>
      </c>
      <c r="B970" s="69" t="s">
        <v>679</v>
      </c>
    </row>
    <row r="971" spans="1:2" x14ac:dyDescent="0.25">
      <c r="A971" s="69" t="s">
        <v>680</v>
      </c>
      <c r="B971" s="69" t="s">
        <v>680</v>
      </c>
    </row>
    <row r="972" spans="1:2" x14ac:dyDescent="0.25">
      <c r="A972" s="69" t="s">
        <v>681</v>
      </c>
      <c r="B972" s="69" t="s">
        <v>681</v>
      </c>
    </row>
    <row r="973" spans="1:2" x14ac:dyDescent="0.25">
      <c r="A973" s="69" t="s">
        <v>682</v>
      </c>
      <c r="B973" s="69" t="s">
        <v>682</v>
      </c>
    </row>
    <row r="974" spans="1:2" x14ac:dyDescent="0.25">
      <c r="A974" s="69" t="s">
        <v>683</v>
      </c>
      <c r="B974" s="69" t="s">
        <v>683</v>
      </c>
    </row>
    <row r="975" spans="1:2" x14ac:dyDescent="0.25">
      <c r="A975" s="69" t="s">
        <v>684</v>
      </c>
      <c r="B975" s="69" t="s">
        <v>684</v>
      </c>
    </row>
    <row r="976" spans="1:2" x14ac:dyDescent="0.25">
      <c r="A976" s="69" t="s">
        <v>685</v>
      </c>
      <c r="B976" s="69" t="s">
        <v>685</v>
      </c>
    </row>
    <row r="977" spans="1:2" x14ac:dyDescent="0.25">
      <c r="A977" s="69" t="s">
        <v>686</v>
      </c>
      <c r="B977" s="69" t="s">
        <v>4547</v>
      </c>
    </row>
    <row r="978" spans="1:2" x14ac:dyDescent="0.25">
      <c r="A978" s="69" t="s">
        <v>687</v>
      </c>
      <c r="B978" s="69" t="s">
        <v>4547</v>
      </c>
    </row>
    <row r="979" spans="1:2" x14ac:dyDescent="0.25">
      <c r="A979" s="69" t="s">
        <v>688</v>
      </c>
      <c r="B979" s="69" t="s">
        <v>4547</v>
      </c>
    </row>
    <row r="980" spans="1:2" x14ac:dyDescent="0.25">
      <c r="A980" s="69" t="s">
        <v>689</v>
      </c>
      <c r="B980" s="69" t="s">
        <v>689</v>
      </c>
    </row>
    <row r="981" spans="1:2" x14ac:dyDescent="0.25">
      <c r="A981" s="69" t="s">
        <v>690</v>
      </c>
      <c r="B981" s="69" t="s">
        <v>690</v>
      </c>
    </row>
    <row r="982" spans="1:2" x14ac:dyDescent="0.25">
      <c r="A982" s="69" t="s">
        <v>2698</v>
      </c>
      <c r="B982" s="69" t="s">
        <v>2698</v>
      </c>
    </row>
    <row r="983" spans="1:2" x14ac:dyDescent="0.25">
      <c r="A983" s="69" t="s">
        <v>691</v>
      </c>
      <c r="B983" s="69" t="s">
        <v>4548</v>
      </c>
    </row>
    <row r="984" spans="1:2" x14ac:dyDescent="0.25">
      <c r="A984" s="69" t="s">
        <v>692</v>
      </c>
      <c r="B984" s="69" t="s">
        <v>4548</v>
      </c>
    </row>
    <row r="985" spans="1:2" x14ac:dyDescent="0.25">
      <c r="A985" s="69" t="s">
        <v>693</v>
      </c>
      <c r="B985" s="69" t="s">
        <v>693</v>
      </c>
    </row>
    <row r="986" spans="1:2" x14ac:dyDescent="0.25">
      <c r="A986" s="69" t="s">
        <v>694</v>
      </c>
      <c r="B986" s="69" t="s">
        <v>694</v>
      </c>
    </row>
    <row r="987" spans="1:2" x14ac:dyDescent="0.25">
      <c r="A987" s="69" t="s">
        <v>695</v>
      </c>
      <c r="B987" s="69" t="s">
        <v>695</v>
      </c>
    </row>
    <row r="988" spans="1:2" x14ac:dyDescent="0.25">
      <c r="A988" s="69" t="s">
        <v>696</v>
      </c>
      <c r="B988" s="69" t="s">
        <v>696</v>
      </c>
    </row>
    <row r="989" spans="1:2" x14ac:dyDescent="0.25">
      <c r="A989" s="69" t="s">
        <v>697</v>
      </c>
      <c r="B989" s="69" t="s">
        <v>697</v>
      </c>
    </row>
    <row r="990" spans="1:2" x14ac:dyDescent="0.25">
      <c r="A990" s="69" t="s">
        <v>698</v>
      </c>
      <c r="B990" s="69" t="s">
        <v>698</v>
      </c>
    </row>
    <row r="991" spans="1:2" x14ac:dyDescent="0.25">
      <c r="A991" s="69" t="s">
        <v>699</v>
      </c>
      <c r="B991" s="69" t="s">
        <v>699</v>
      </c>
    </row>
    <row r="992" spans="1:2" x14ac:dyDescent="0.25">
      <c r="A992" s="69" t="s">
        <v>4549</v>
      </c>
      <c r="B992" s="69" t="s">
        <v>4549</v>
      </c>
    </row>
    <row r="993" spans="1:2" x14ac:dyDescent="0.25">
      <c r="A993" s="69" t="s">
        <v>700</v>
      </c>
      <c r="B993" s="69" t="s">
        <v>700</v>
      </c>
    </row>
    <row r="994" spans="1:2" x14ac:dyDescent="0.25">
      <c r="A994" s="69" t="s">
        <v>701</v>
      </c>
      <c r="B994" s="69" t="s">
        <v>701</v>
      </c>
    </row>
    <row r="995" spans="1:2" x14ac:dyDescent="0.25">
      <c r="A995" s="69" t="s">
        <v>4550</v>
      </c>
      <c r="B995" s="69" t="s">
        <v>4550</v>
      </c>
    </row>
    <row r="996" spans="1:2" x14ac:dyDescent="0.25">
      <c r="A996" s="69" t="s">
        <v>702</v>
      </c>
      <c r="B996" s="69" t="s">
        <v>702</v>
      </c>
    </row>
    <row r="997" spans="1:2" x14ac:dyDescent="0.25">
      <c r="A997" s="69" t="s">
        <v>703</v>
      </c>
      <c r="B997" s="69" t="s">
        <v>703</v>
      </c>
    </row>
    <row r="998" spans="1:2" x14ac:dyDescent="0.25">
      <c r="A998" s="69" t="s">
        <v>704</v>
      </c>
      <c r="B998" s="69" t="s">
        <v>704</v>
      </c>
    </row>
    <row r="999" spans="1:2" x14ac:dyDescent="0.25">
      <c r="A999" s="69" t="s">
        <v>705</v>
      </c>
      <c r="B999" s="69" t="s">
        <v>705</v>
      </c>
    </row>
    <row r="1000" spans="1:2" x14ac:dyDescent="0.25">
      <c r="A1000" s="69" t="s">
        <v>706</v>
      </c>
      <c r="B1000" s="69" t="s">
        <v>706</v>
      </c>
    </row>
    <row r="1001" spans="1:2" x14ac:dyDescent="0.25">
      <c r="A1001" s="69" t="s">
        <v>707</v>
      </c>
      <c r="B1001" s="69" t="s">
        <v>707</v>
      </c>
    </row>
    <row r="1002" spans="1:2" x14ac:dyDescent="0.25">
      <c r="A1002" s="69" t="s">
        <v>708</v>
      </c>
      <c r="B1002" s="69" t="s">
        <v>708</v>
      </c>
    </row>
    <row r="1003" spans="1:2" x14ac:dyDescent="0.25">
      <c r="A1003" s="69" t="s">
        <v>709</v>
      </c>
      <c r="B1003" s="69" t="s">
        <v>709</v>
      </c>
    </row>
    <row r="1004" spans="1:2" x14ac:dyDescent="0.25">
      <c r="A1004" s="69" t="s">
        <v>710</v>
      </c>
      <c r="B1004" s="69" t="s">
        <v>710</v>
      </c>
    </row>
    <row r="1005" spans="1:2" x14ac:dyDescent="0.25">
      <c r="A1005" s="69" t="s">
        <v>711</v>
      </c>
      <c r="B1005" s="69" t="s">
        <v>711</v>
      </c>
    </row>
    <row r="1006" spans="1:2" x14ac:dyDescent="0.25">
      <c r="A1006" s="69" t="s">
        <v>712</v>
      </c>
      <c r="B1006" s="69" t="s">
        <v>712</v>
      </c>
    </row>
    <row r="1007" spans="1:2" x14ac:dyDescent="0.25">
      <c r="A1007" s="69" t="s">
        <v>713</v>
      </c>
      <c r="B1007" s="69" t="s">
        <v>713</v>
      </c>
    </row>
    <row r="1008" spans="1:2" x14ac:dyDescent="0.25">
      <c r="A1008" s="69" t="s">
        <v>714</v>
      </c>
      <c r="B1008" s="69" t="s">
        <v>714</v>
      </c>
    </row>
    <row r="1009" spans="1:2" x14ac:dyDescent="0.25">
      <c r="A1009" s="69" t="s">
        <v>715</v>
      </c>
      <c r="B1009" s="69" t="s">
        <v>4551</v>
      </c>
    </row>
    <row r="1010" spans="1:2" x14ac:dyDescent="0.25">
      <c r="A1010" s="69" t="s">
        <v>716</v>
      </c>
      <c r="B1010" s="69" t="s">
        <v>4551</v>
      </c>
    </row>
    <row r="1011" spans="1:2" x14ac:dyDescent="0.25">
      <c r="A1011" s="69" t="s">
        <v>717</v>
      </c>
      <c r="B1011" s="69" t="s">
        <v>717</v>
      </c>
    </row>
    <row r="1012" spans="1:2" x14ac:dyDescent="0.25">
      <c r="A1012" s="69" t="s">
        <v>4552</v>
      </c>
      <c r="B1012" s="69" t="s">
        <v>4552</v>
      </c>
    </row>
    <row r="1013" spans="1:2" x14ac:dyDescent="0.25">
      <c r="A1013" s="69" t="s">
        <v>4553</v>
      </c>
      <c r="B1013" s="69" t="s">
        <v>4553</v>
      </c>
    </row>
    <row r="1014" spans="1:2" x14ac:dyDescent="0.25">
      <c r="A1014" s="69" t="s">
        <v>4554</v>
      </c>
      <c r="B1014" s="69" t="s">
        <v>4554</v>
      </c>
    </row>
    <row r="1015" spans="1:2" x14ac:dyDescent="0.25">
      <c r="A1015" s="69" t="s">
        <v>2796</v>
      </c>
      <c r="B1015" s="69" t="s">
        <v>2796</v>
      </c>
    </row>
    <row r="1016" spans="1:2" x14ac:dyDescent="0.25">
      <c r="A1016" s="69" t="s">
        <v>718</v>
      </c>
      <c r="B1016" s="69" t="s">
        <v>718</v>
      </c>
    </row>
    <row r="1017" spans="1:2" x14ac:dyDescent="0.25">
      <c r="A1017" s="69" t="s">
        <v>719</v>
      </c>
      <c r="B1017" s="69" t="s">
        <v>719</v>
      </c>
    </row>
    <row r="1018" spans="1:2" x14ac:dyDescent="0.25">
      <c r="A1018" s="69" t="s">
        <v>720</v>
      </c>
      <c r="B1018" s="69" t="s">
        <v>720</v>
      </c>
    </row>
    <row r="1019" spans="1:2" x14ac:dyDescent="0.25">
      <c r="A1019" s="69" t="s">
        <v>721</v>
      </c>
      <c r="B1019" s="69" t="s">
        <v>721</v>
      </c>
    </row>
    <row r="1020" spans="1:2" x14ac:dyDescent="0.25">
      <c r="A1020" s="69" t="s">
        <v>722</v>
      </c>
      <c r="B1020" s="69" t="s">
        <v>722</v>
      </c>
    </row>
    <row r="1021" spans="1:2" x14ac:dyDescent="0.25">
      <c r="A1021" s="69" t="s">
        <v>4555</v>
      </c>
      <c r="B1021" s="69" t="s">
        <v>4555</v>
      </c>
    </row>
    <row r="1022" spans="1:2" x14ac:dyDescent="0.25">
      <c r="A1022" s="69" t="s">
        <v>723</v>
      </c>
      <c r="B1022" s="69" t="s">
        <v>723</v>
      </c>
    </row>
    <row r="1023" spans="1:2" x14ac:dyDescent="0.25">
      <c r="A1023" s="69" t="s">
        <v>724</v>
      </c>
      <c r="B1023" s="69" t="s">
        <v>724</v>
      </c>
    </row>
    <row r="1024" spans="1:2" x14ac:dyDescent="0.25">
      <c r="A1024" s="69" t="s">
        <v>725</v>
      </c>
      <c r="B1024" s="69" t="s">
        <v>725</v>
      </c>
    </row>
    <row r="1025" spans="1:2" x14ac:dyDescent="0.25">
      <c r="A1025" s="69" t="s">
        <v>4556</v>
      </c>
      <c r="B1025" s="69" t="s">
        <v>725</v>
      </c>
    </row>
    <row r="1026" spans="1:2" x14ac:dyDescent="0.25">
      <c r="A1026" s="69" t="s">
        <v>726</v>
      </c>
      <c r="B1026" s="69" t="s">
        <v>726</v>
      </c>
    </row>
    <row r="1027" spans="1:2" x14ac:dyDescent="0.25">
      <c r="A1027" s="69" t="s">
        <v>727</v>
      </c>
      <c r="B1027" s="69" t="s">
        <v>727</v>
      </c>
    </row>
    <row r="1028" spans="1:2" x14ac:dyDescent="0.25">
      <c r="A1028" s="69" t="s">
        <v>728</v>
      </c>
      <c r="B1028" s="69" t="s">
        <v>728</v>
      </c>
    </row>
    <row r="1029" spans="1:2" x14ac:dyDescent="0.25">
      <c r="A1029" s="69" t="s">
        <v>4557</v>
      </c>
      <c r="B1029" s="69" t="s">
        <v>4557</v>
      </c>
    </row>
    <row r="1030" spans="1:2" x14ac:dyDescent="0.25">
      <c r="A1030" s="69" t="s">
        <v>4558</v>
      </c>
      <c r="B1030" s="69" t="s">
        <v>4558</v>
      </c>
    </row>
    <row r="1031" spans="1:2" x14ac:dyDescent="0.25">
      <c r="A1031" s="69" t="s">
        <v>729</v>
      </c>
      <c r="B1031" s="69" t="s">
        <v>4559</v>
      </c>
    </row>
    <row r="1032" spans="1:2" x14ac:dyDescent="0.25">
      <c r="A1032" s="69" t="s">
        <v>730</v>
      </c>
      <c r="B1032" s="69" t="s">
        <v>4559</v>
      </c>
    </row>
    <row r="1033" spans="1:2" x14ac:dyDescent="0.25">
      <c r="A1033" s="69" t="s">
        <v>731</v>
      </c>
      <c r="B1033" s="69" t="s">
        <v>731</v>
      </c>
    </row>
    <row r="1034" spans="1:2" x14ac:dyDescent="0.25">
      <c r="A1034" s="69" t="s">
        <v>4560</v>
      </c>
      <c r="B1034" s="69" t="s">
        <v>4560</v>
      </c>
    </row>
    <row r="1035" spans="1:2" x14ac:dyDescent="0.25">
      <c r="A1035" s="69" t="s">
        <v>732</v>
      </c>
      <c r="B1035" s="69" t="s">
        <v>732</v>
      </c>
    </row>
    <row r="1036" spans="1:2" x14ac:dyDescent="0.25">
      <c r="A1036" s="69" t="s">
        <v>4561</v>
      </c>
      <c r="B1036" s="69" t="s">
        <v>4561</v>
      </c>
    </row>
    <row r="1037" spans="1:2" x14ac:dyDescent="0.25">
      <c r="A1037" s="69" t="s">
        <v>2699</v>
      </c>
      <c r="B1037" s="69" t="s">
        <v>2699</v>
      </c>
    </row>
    <row r="1038" spans="1:2" x14ac:dyDescent="0.25">
      <c r="A1038" s="69" t="s">
        <v>733</v>
      </c>
      <c r="B1038" s="69" t="s">
        <v>733</v>
      </c>
    </row>
    <row r="1039" spans="1:2" x14ac:dyDescent="0.25">
      <c r="A1039" s="69" t="s">
        <v>2700</v>
      </c>
      <c r="B1039" s="69" t="s">
        <v>2700</v>
      </c>
    </row>
    <row r="1040" spans="1:2" x14ac:dyDescent="0.25">
      <c r="A1040" s="69" t="s">
        <v>734</v>
      </c>
      <c r="B1040" s="69" t="s">
        <v>734</v>
      </c>
    </row>
    <row r="1041" spans="1:2" x14ac:dyDescent="0.25">
      <c r="A1041" s="69" t="s">
        <v>735</v>
      </c>
      <c r="B1041" s="69" t="s">
        <v>735</v>
      </c>
    </row>
    <row r="1042" spans="1:2" x14ac:dyDescent="0.25">
      <c r="A1042" s="69" t="s">
        <v>736</v>
      </c>
      <c r="B1042" s="69" t="s">
        <v>736</v>
      </c>
    </row>
    <row r="1043" spans="1:2" x14ac:dyDescent="0.25">
      <c r="A1043" s="69" t="s">
        <v>737</v>
      </c>
      <c r="B1043" s="69" t="s">
        <v>737</v>
      </c>
    </row>
    <row r="1044" spans="1:2" x14ac:dyDescent="0.25">
      <c r="A1044" s="69" t="s">
        <v>738</v>
      </c>
      <c r="B1044" s="69" t="s">
        <v>738</v>
      </c>
    </row>
    <row r="1045" spans="1:2" x14ac:dyDescent="0.25">
      <c r="A1045" s="69" t="s">
        <v>739</v>
      </c>
      <c r="B1045" s="69" t="s">
        <v>739</v>
      </c>
    </row>
    <row r="1046" spans="1:2" x14ac:dyDescent="0.25">
      <c r="A1046" s="69" t="s">
        <v>740</v>
      </c>
      <c r="B1046" s="69" t="s">
        <v>740</v>
      </c>
    </row>
    <row r="1047" spans="1:2" x14ac:dyDescent="0.25">
      <c r="A1047" s="69" t="s">
        <v>4562</v>
      </c>
      <c r="B1047" s="69" t="s">
        <v>4562</v>
      </c>
    </row>
    <row r="1048" spans="1:2" x14ac:dyDescent="0.25">
      <c r="A1048" s="69" t="s">
        <v>4563</v>
      </c>
      <c r="B1048" s="69" t="s">
        <v>4563</v>
      </c>
    </row>
    <row r="1049" spans="1:2" x14ac:dyDescent="0.25">
      <c r="A1049" s="69" t="s">
        <v>4564</v>
      </c>
      <c r="B1049" s="69" t="s">
        <v>4564</v>
      </c>
    </row>
    <row r="1050" spans="1:2" x14ac:dyDescent="0.25">
      <c r="A1050" s="69" t="s">
        <v>2701</v>
      </c>
      <c r="B1050" s="69" t="s">
        <v>2701</v>
      </c>
    </row>
    <row r="1051" spans="1:2" x14ac:dyDescent="0.25">
      <c r="A1051" s="69" t="s">
        <v>741</v>
      </c>
      <c r="B1051" s="69" t="s">
        <v>741</v>
      </c>
    </row>
    <row r="1052" spans="1:2" x14ac:dyDescent="0.25">
      <c r="A1052" s="69" t="s">
        <v>4565</v>
      </c>
      <c r="B1052" s="69" t="s">
        <v>4565</v>
      </c>
    </row>
    <row r="1053" spans="1:2" x14ac:dyDescent="0.25">
      <c r="A1053" s="69" t="s">
        <v>742</v>
      </c>
      <c r="B1053" s="69" t="s">
        <v>742</v>
      </c>
    </row>
    <row r="1054" spans="1:2" x14ac:dyDescent="0.25">
      <c r="A1054" s="69" t="s">
        <v>743</v>
      </c>
      <c r="B1054" s="69" t="s">
        <v>743</v>
      </c>
    </row>
    <row r="1055" spans="1:2" x14ac:dyDescent="0.25">
      <c r="A1055" s="69" t="s">
        <v>744</v>
      </c>
      <c r="B1055" s="69" t="s">
        <v>744</v>
      </c>
    </row>
    <row r="1056" spans="1:2" x14ac:dyDescent="0.25">
      <c r="A1056" s="69" t="s">
        <v>4566</v>
      </c>
      <c r="B1056" s="69" t="s">
        <v>4566</v>
      </c>
    </row>
    <row r="1057" spans="1:2" x14ac:dyDescent="0.25">
      <c r="A1057" s="69" t="s">
        <v>745</v>
      </c>
      <c r="B1057" s="69" t="s">
        <v>745</v>
      </c>
    </row>
    <row r="1058" spans="1:2" x14ac:dyDescent="0.25">
      <c r="A1058" s="69" t="s">
        <v>746</v>
      </c>
      <c r="B1058" s="69" t="s">
        <v>746</v>
      </c>
    </row>
    <row r="1059" spans="1:2" x14ac:dyDescent="0.25">
      <c r="A1059" s="69" t="s">
        <v>4567</v>
      </c>
      <c r="B1059" s="69" t="s">
        <v>4567</v>
      </c>
    </row>
    <row r="1060" spans="1:2" x14ac:dyDescent="0.25">
      <c r="A1060" s="69" t="s">
        <v>747</v>
      </c>
      <c r="B1060" s="69" t="s">
        <v>747</v>
      </c>
    </row>
    <row r="1061" spans="1:2" x14ac:dyDescent="0.25">
      <c r="A1061" s="69" t="s">
        <v>748</v>
      </c>
      <c r="B1061" s="69" t="s">
        <v>748</v>
      </c>
    </row>
    <row r="1062" spans="1:2" x14ac:dyDescent="0.25">
      <c r="A1062" s="69" t="s">
        <v>749</v>
      </c>
      <c r="B1062" s="69" t="s">
        <v>749</v>
      </c>
    </row>
    <row r="1063" spans="1:2" x14ac:dyDescent="0.25">
      <c r="A1063" s="69" t="s">
        <v>750</v>
      </c>
      <c r="B1063" s="69" t="s">
        <v>750</v>
      </c>
    </row>
    <row r="1064" spans="1:2" x14ac:dyDescent="0.25">
      <c r="A1064" s="69" t="s">
        <v>751</v>
      </c>
      <c r="B1064" s="69" t="s">
        <v>750</v>
      </c>
    </row>
    <row r="1065" spans="1:2" x14ac:dyDescent="0.25">
      <c r="A1065" s="69" t="s">
        <v>752</v>
      </c>
      <c r="B1065" s="69" t="s">
        <v>752</v>
      </c>
    </row>
    <row r="1066" spans="1:2" x14ac:dyDescent="0.25">
      <c r="A1066" s="69" t="s">
        <v>4568</v>
      </c>
      <c r="B1066" s="69" t="s">
        <v>4568</v>
      </c>
    </row>
    <row r="1067" spans="1:2" x14ac:dyDescent="0.25">
      <c r="A1067" s="69" t="s">
        <v>753</v>
      </c>
      <c r="B1067" s="69" t="s">
        <v>753</v>
      </c>
    </row>
    <row r="1068" spans="1:2" x14ac:dyDescent="0.25">
      <c r="A1068" s="69" t="s">
        <v>754</v>
      </c>
      <c r="B1068" s="69" t="s">
        <v>754</v>
      </c>
    </row>
    <row r="1069" spans="1:2" x14ac:dyDescent="0.25">
      <c r="A1069" s="69" t="s">
        <v>755</v>
      </c>
      <c r="B1069" s="69" t="s">
        <v>755</v>
      </c>
    </row>
    <row r="1070" spans="1:2" x14ac:dyDescent="0.25">
      <c r="A1070" s="69" t="s">
        <v>756</v>
      </c>
      <c r="B1070" s="69" t="s">
        <v>756</v>
      </c>
    </row>
    <row r="1071" spans="1:2" x14ac:dyDescent="0.25">
      <c r="A1071" s="69" t="s">
        <v>4569</v>
      </c>
      <c r="B1071" s="69" t="s">
        <v>4569</v>
      </c>
    </row>
    <row r="1072" spans="1:2" x14ac:dyDescent="0.25">
      <c r="A1072" s="69" t="s">
        <v>4570</v>
      </c>
      <c r="B1072" s="69" t="s">
        <v>4570</v>
      </c>
    </row>
    <row r="1073" spans="1:2" x14ac:dyDescent="0.25">
      <c r="A1073" s="69" t="s">
        <v>4571</v>
      </c>
      <c r="B1073" s="69" t="s">
        <v>4571</v>
      </c>
    </row>
    <row r="1074" spans="1:2" x14ac:dyDescent="0.25">
      <c r="A1074" s="69" t="s">
        <v>4572</v>
      </c>
      <c r="B1074" s="69" t="s">
        <v>4572</v>
      </c>
    </row>
    <row r="1075" spans="1:2" x14ac:dyDescent="0.25">
      <c r="A1075" s="69" t="s">
        <v>757</v>
      </c>
      <c r="B1075" s="69" t="s">
        <v>757</v>
      </c>
    </row>
    <row r="1076" spans="1:2" x14ac:dyDescent="0.25">
      <c r="A1076" s="69" t="s">
        <v>758</v>
      </c>
      <c r="B1076" s="69" t="s">
        <v>758</v>
      </c>
    </row>
    <row r="1077" spans="1:2" x14ac:dyDescent="0.25">
      <c r="A1077" s="69" t="s">
        <v>4573</v>
      </c>
      <c r="B1077" s="69" t="s">
        <v>4573</v>
      </c>
    </row>
    <row r="1078" spans="1:2" x14ac:dyDescent="0.25">
      <c r="A1078" s="69" t="s">
        <v>759</v>
      </c>
      <c r="B1078" s="69" t="s">
        <v>759</v>
      </c>
    </row>
    <row r="1079" spans="1:2" x14ac:dyDescent="0.25">
      <c r="A1079" s="69" t="s">
        <v>760</v>
      </c>
      <c r="B1079" s="69" t="s">
        <v>760</v>
      </c>
    </row>
    <row r="1080" spans="1:2" x14ac:dyDescent="0.25">
      <c r="A1080" s="69" t="s">
        <v>761</v>
      </c>
      <c r="B1080" s="69" t="s">
        <v>761</v>
      </c>
    </row>
    <row r="1081" spans="1:2" x14ac:dyDescent="0.25">
      <c r="A1081" s="69" t="s">
        <v>762</v>
      </c>
      <c r="B1081" s="69" t="s">
        <v>762</v>
      </c>
    </row>
    <row r="1082" spans="1:2" x14ac:dyDescent="0.25">
      <c r="A1082" s="69" t="s">
        <v>763</v>
      </c>
      <c r="B1082" s="69" t="s">
        <v>763</v>
      </c>
    </row>
    <row r="1083" spans="1:2" x14ac:dyDescent="0.25">
      <c r="A1083" s="69" t="s">
        <v>764</v>
      </c>
      <c r="B1083" s="69" t="s">
        <v>764</v>
      </c>
    </row>
    <row r="1084" spans="1:2" x14ac:dyDescent="0.25">
      <c r="A1084" s="69" t="s">
        <v>765</v>
      </c>
      <c r="B1084" s="69" t="s">
        <v>765</v>
      </c>
    </row>
    <row r="1085" spans="1:2" x14ac:dyDescent="0.25">
      <c r="A1085" s="69" t="s">
        <v>4574</v>
      </c>
      <c r="B1085" s="69" t="s">
        <v>4574</v>
      </c>
    </row>
    <row r="1086" spans="1:2" x14ac:dyDescent="0.25">
      <c r="A1086" s="69" t="s">
        <v>766</v>
      </c>
      <c r="B1086" s="69" t="s">
        <v>766</v>
      </c>
    </row>
    <row r="1087" spans="1:2" x14ac:dyDescent="0.25">
      <c r="A1087" s="69" t="s">
        <v>767</v>
      </c>
      <c r="B1087" s="69" t="s">
        <v>767</v>
      </c>
    </row>
    <row r="1088" spans="1:2" x14ac:dyDescent="0.25">
      <c r="A1088" s="69" t="s">
        <v>768</v>
      </c>
      <c r="B1088" s="69" t="s">
        <v>768</v>
      </c>
    </row>
    <row r="1089" spans="1:2" x14ac:dyDescent="0.25">
      <c r="A1089" s="69" t="s">
        <v>2702</v>
      </c>
      <c r="B1089" s="69" t="s">
        <v>2702</v>
      </c>
    </row>
    <row r="1090" spans="1:2" x14ac:dyDescent="0.25">
      <c r="A1090" s="69" t="s">
        <v>4575</v>
      </c>
      <c r="B1090" s="69" t="s">
        <v>4575</v>
      </c>
    </row>
    <row r="1091" spans="1:2" x14ac:dyDescent="0.25">
      <c r="A1091" s="69" t="s">
        <v>769</v>
      </c>
      <c r="B1091" s="69" t="s">
        <v>769</v>
      </c>
    </row>
    <row r="1092" spans="1:2" x14ac:dyDescent="0.25">
      <c r="A1092" s="69" t="s">
        <v>770</v>
      </c>
      <c r="B1092" s="69" t="s">
        <v>770</v>
      </c>
    </row>
    <row r="1093" spans="1:2" x14ac:dyDescent="0.25">
      <c r="A1093" s="69" t="s">
        <v>771</v>
      </c>
      <c r="B1093" s="69" t="s">
        <v>771</v>
      </c>
    </row>
    <row r="1094" spans="1:2" x14ac:dyDescent="0.25">
      <c r="A1094" s="69" t="s">
        <v>772</v>
      </c>
      <c r="B1094" s="69" t="s">
        <v>772</v>
      </c>
    </row>
    <row r="1095" spans="1:2" x14ac:dyDescent="0.25">
      <c r="A1095" s="69" t="s">
        <v>773</v>
      </c>
      <c r="B1095" s="69" t="s">
        <v>773</v>
      </c>
    </row>
    <row r="1096" spans="1:2" x14ac:dyDescent="0.25">
      <c r="A1096" s="69" t="s">
        <v>774</v>
      </c>
      <c r="B1096" s="69" t="s">
        <v>774</v>
      </c>
    </row>
    <row r="1097" spans="1:2" x14ac:dyDescent="0.25">
      <c r="A1097" s="69" t="s">
        <v>775</v>
      </c>
      <c r="B1097" s="69" t="s">
        <v>775</v>
      </c>
    </row>
    <row r="1098" spans="1:2" x14ac:dyDescent="0.25">
      <c r="A1098" s="69" t="s">
        <v>4576</v>
      </c>
      <c r="B1098" s="69" t="s">
        <v>4576</v>
      </c>
    </row>
    <row r="1099" spans="1:2" x14ac:dyDescent="0.25">
      <c r="A1099" s="69" t="s">
        <v>4577</v>
      </c>
      <c r="B1099" s="69" t="s">
        <v>4577</v>
      </c>
    </row>
    <row r="1100" spans="1:2" x14ac:dyDescent="0.25">
      <c r="A1100" s="69" t="s">
        <v>4578</v>
      </c>
      <c r="B1100" s="69" t="s">
        <v>4578</v>
      </c>
    </row>
    <row r="1101" spans="1:2" x14ac:dyDescent="0.25">
      <c r="A1101" s="69" t="s">
        <v>776</v>
      </c>
      <c r="B1101" s="69" t="s">
        <v>776</v>
      </c>
    </row>
    <row r="1102" spans="1:2" x14ac:dyDescent="0.25">
      <c r="A1102" s="69" t="s">
        <v>4579</v>
      </c>
      <c r="B1102" s="69" t="s">
        <v>4579</v>
      </c>
    </row>
    <row r="1103" spans="1:2" x14ac:dyDescent="0.25">
      <c r="A1103" s="69" t="s">
        <v>777</v>
      </c>
      <c r="B1103" s="69" t="s">
        <v>777</v>
      </c>
    </row>
    <row r="1104" spans="1:2" x14ac:dyDescent="0.25">
      <c r="A1104" s="69" t="s">
        <v>4580</v>
      </c>
      <c r="B1104" s="69" t="s">
        <v>4580</v>
      </c>
    </row>
    <row r="1105" spans="1:2" x14ac:dyDescent="0.25">
      <c r="A1105" s="69" t="s">
        <v>778</v>
      </c>
      <c r="B1105" s="69" t="s">
        <v>778</v>
      </c>
    </row>
    <row r="1106" spans="1:2" x14ac:dyDescent="0.25">
      <c r="A1106" s="69" t="s">
        <v>779</v>
      </c>
      <c r="B1106" s="69" t="s">
        <v>779</v>
      </c>
    </row>
    <row r="1107" spans="1:2" x14ac:dyDescent="0.25">
      <c r="A1107" s="69" t="s">
        <v>780</v>
      </c>
      <c r="B1107" s="69" t="s">
        <v>780</v>
      </c>
    </row>
    <row r="1108" spans="1:2" x14ac:dyDescent="0.25">
      <c r="A1108" s="69" t="s">
        <v>781</v>
      </c>
      <c r="B1108" s="69" t="s">
        <v>781</v>
      </c>
    </row>
    <row r="1109" spans="1:2" x14ac:dyDescent="0.25">
      <c r="A1109" s="69" t="s">
        <v>782</v>
      </c>
      <c r="B1109" s="69" t="s">
        <v>782</v>
      </c>
    </row>
    <row r="1110" spans="1:2" x14ac:dyDescent="0.25">
      <c r="A1110" s="69" t="s">
        <v>783</v>
      </c>
      <c r="B1110" s="69" t="s">
        <v>783</v>
      </c>
    </row>
    <row r="1111" spans="1:2" x14ac:dyDescent="0.25">
      <c r="A1111" s="69" t="s">
        <v>784</v>
      </c>
      <c r="B1111" s="69" t="s">
        <v>784</v>
      </c>
    </row>
    <row r="1112" spans="1:2" x14ac:dyDescent="0.25">
      <c r="A1112" s="69" t="s">
        <v>2703</v>
      </c>
      <c r="B1112" s="69" t="s">
        <v>2703</v>
      </c>
    </row>
    <row r="1113" spans="1:2" x14ac:dyDescent="0.25">
      <c r="A1113" s="69" t="s">
        <v>785</v>
      </c>
      <c r="B1113" s="69" t="s">
        <v>785</v>
      </c>
    </row>
    <row r="1114" spans="1:2" x14ac:dyDescent="0.25">
      <c r="A1114" s="69" t="s">
        <v>4581</v>
      </c>
      <c r="B1114" s="69" t="s">
        <v>4581</v>
      </c>
    </row>
    <row r="1115" spans="1:2" x14ac:dyDescent="0.25">
      <c r="A1115" s="69" t="s">
        <v>786</v>
      </c>
      <c r="B1115" s="69" t="s">
        <v>786</v>
      </c>
    </row>
    <row r="1116" spans="1:2" x14ac:dyDescent="0.25">
      <c r="A1116" s="69" t="s">
        <v>4582</v>
      </c>
      <c r="B1116" s="69" t="s">
        <v>4582</v>
      </c>
    </row>
    <row r="1117" spans="1:2" x14ac:dyDescent="0.25">
      <c r="A1117" s="69" t="s">
        <v>4583</v>
      </c>
      <c r="B1117" s="69" t="s">
        <v>4583</v>
      </c>
    </row>
    <row r="1118" spans="1:2" x14ac:dyDescent="0.25">
      <c r="A1118" s="69" t="s">
        <v>787</v>
      </c>
      <c r="B1118" s="69" t="s">
        <v>787</v>
      </c>
    </row>
    <row r="1119" spans="1:2" x14ac:dyDescent="0.25">
      <c r="A1119" s="69" t="s">
        <v>788</v>
      </c>
      <c r="B1119" s="69" t="s">
        <v>788</v>
      </c>
    </row>
    <row r="1120" spans="1:2" x14ac:dyDescent="0.25">
      <c r="A1120" s="69" t="s">
        <v>789</v>
      </c>
      <c r="B1120" s="69" t="s">
        <v>789</v>
      </c>
    </row>
    <row r="1121" spans="1:2" x14ac:dyDescent="0.25">
      <c r="A1121" s="69" t="s">
        <v>790</v>
      </c>
      <c r="B1121" s="69" t="s">
        <v>790</v>
      </c>
    </row>
    <row r="1122" spans="1:2" x14ac:dyDescent="0.25">
      <c r="A1122" s="69" t="s">
        <v>791</v>
      </c>
      <c r="B1122" s="69" t="s">
        <v>791</v>
      </c>
    </row>
    <row r="1123" spans="1:2" x14ac:dyDescent="0.25">
      <c r="A1123" s="69" t="s">
        <v>792</v>
      </c>
      <c r="B1123" s="69" t="s">
        <v>791</v>
      </c>
    </row>
    <row r="1124" spans="1:2" x14ac:dyDescent="0.25">
      <c r="A1124" s="69" t="s">
        <v>4584</v>
      </c>
      <c r="B1124" s="69" t="s">
        <v>791</v>
      </c>
    </row>
    <row r="1125" spans="1:2" x14ac:dyDescent="0.25">
      <c r="A1125" s="69" t="s">
        <v>4585</v>
      </c>
      <c r="B1125" s="69" t="s">
        <v>791</v>
      </c>
    </row>
    <row r="1126" spans="1:2" x14ac:dyDescent="0.25">
      <c r="A1126" s="69" t="s">
        <v>4586</v>
      </c>
      <c r="B1126" s="69" t="s">
        <v>791</v>
      </c>
    </row>
    <row r="1127" spans="1:2" x14ac:dyDescent="0.25">
      <c r="A1127" s="69" t="s">
        <v>4587</v>
      </c>
      <c r="B1127" s="69" t="s">
        <v>791</v>
      </c>
    </row>
    <row r="1128" spans="1:2" x14ac:dyDescent="0.25">
      <c r="A1128" s="69" t="s">
        <v>793</v>
      </c>
      <c r="B1128" s="69" t="s">
        <v>793</v>
      </c>
    </row>
    <row r="1129" spans="1:2" x14ac:dyDescent="0.25">
      <c r="A1129" s="69" t="s">
        <v>794</v>
      </c>
      <c r="B1129" s="69" t="s">
        <v>794</v>
      </c>
    </row>
    <row r="1130" spans="1:2" x14ac:dyDescent="0.25">
      <c r="A1130" s="69" t="s">
        <v>795</v>
      </c>
      <c r="B1130" s="69" t="s">
        <v>795</v>
      </c>
    </row>
    <row r="1131" spans="1:2" x14ac:dyDescent="0.25">
      <c r="A1131" s="69" t="s">
        <v>4588</v>
      </c>
      <c r="B1131" s="69" t="s">
        <v>4588</v>
      </c>
    </row>
    <row r="1132" spans="1:2" x14ac:dyDescent="0.25">
      <c r="A1132" s="69" t="s">
        <v>4589</v>
      </c>
      <c r="B1132" s="69" t="s">
        <v>4589</v>
      </c>
    </row>
    <row r="1133" spans="1:2" x14ac:dyDescent="0.25">
      <c r="A1133" s="69" t="s">
        <v>796</v>
      </c>
      <c r="B1133" s="69" t="s">
        <v>796</v>
      </c>
    </row>
    <row r="1134" spans="1:2" x14ac:dyDescent="0.25">
      <c r="A1134" s="69" t="s">
        <v>4590</v>
      </c>
      <c r="B1134" s="69" t="s">
        <v>4590</v>
      </c>
    </row>
    <row r="1135" spans="1:2" x14ac:dyDescent="0.25">
      <c r="A1135" s="69" t="s">
        <v>797</v>
      </c>
      <c r="B1135" s="69" t="s">
        <v>797</v>
      </c>
    </row>
    <row r="1136" spans="1:2" x14ac:dyDescent="0.25">
      <c r="A1136" s="69" t="s">
        <v>798</v>
      </c>
      <c r="B1136" s="69" t="s">
        <v>798</v>
      </c>
    </row>
    <row r="1137" spans="1:2" x14ac:dyDescent="0.25">
      <c r="A1137" s="69" t="s">
        <v>799</v>
      </c>
      <c r="B1137" s="69" t="s">
        <v>799</v>
      </c>
    </row>
    <row r="1138" spans="1:2" x14ac:dyDescent="0.25">
      <c r="A1138" s="69" t="s">
        <v>800</v>
      </c>
      <c r="B1138" s="69" t="s">
        <v>2265</v>
      </c>
    </row>
    <row r="1139" spans="1:2" x14ac:dyDescent="0.25">
      <c r="A1139" s="69" t="s">
        <v>801</v>
      </c>
      <c r="B1139" s="69" t="s">
        <v>801</v>
      </c>
    </row>
    <row r="1140" spans="1:2" x14ac:dyDescent="0.25">
      <c r="A1140" s="69" t="s">
        <v>802</v>
      </c>
      <c r="B1140" s="69" t="s">
        <v>802</v>
      </c>
    </row>
    <row r="1141" spans="1:2" x14ac:dyDescent="0.25">
      <c r="A1141" s="69" t="s">
        <v>803</v>
      </c>
      <c r="B1141" s="69" t="s">
        <v>803</v>
      </c>
    </row>
    <row r="1142" spans="1:2" x14ac:dyDescent="0.25">
      <c r="A1142" s="69" t="s">
        <v>804</v>
      </c>
      <c r="B1142" s="69" t="s">
        <v>804</v>
      </c>
    </row>
    <row r="1143" spans="1:2" x14ac:dyDescent="0.25">
      <c r="A1143" s="69" t="s">
        <v>805</v>
      </c>
      <c r="B1143" s="69" t="s">
        <v>805</v>
      </c>
    </row>
    <row r="1144" spans="1:2" x14ac:dyDescent="0.25">
      <c r="A1144" s="69" t="s">
        <v>4591</v>
      </c>
      <c r="B1144" s="69" t="s">
        <v>4591</v>
      </c>
    </row>
    <row r="1145" spans="1:2" x14ac:dyDescent="0.25">
      <c r="A1145" s="69" t="s">
        <v>806</v>
      </c>
      <c r="B1145" s="69" t="s">
        <v>806</v>
      </c>
    </row>
    <row r="1146" spans="1:2" x14ac:dyDescent="0.25">
      <c r="A1146" s="69" t="s">
        <v>4592</v>
      </c>
      <c r="B1146" s="69" t="s">
        <v>4592</v>
      </c>
    </row>
    <row r="1147" spans="1:2" x14ac:dyDescent="0.25">
      <c r="A1147" s="69" t="s">
        <v>807</v>
      </c>
      <c r="B1147" s="69" t="s">
        <v>807</v>
      </c>
    </row>
    <row r="1148" spans="1:2" x14ac:dyDescent="0.25">
      <c r="A1148" s="69" t="s">
        <v>808</v>
      </c>
      <c r="B1148" s="69" t="s">
        <v>808</v>
      </c>
    </row>
    <row r="1149" spans="1:2" x14ac:dyDescent="0.25">
      <c r="A1149" s="69" t="s">
        <v>809</v>
      </c>
      <c r="B1149" s="69" t="s">
        <v>809</v>
      </c>
    </row>
    <row r="1150" spans="1:2" x14ac:dyDescent="0.25">
      <c r="A1150" s="69" t="s">
        <v>4593</v>
      </c>
      <c r="B1150" s="69" t="s">
        <v>4593</v>
      </c>
    </row>
    <row r="1151" spans="1:2" x14ac:dyDescent="0.25">
      <c r="A1151" s="69" t="s">
        <v>810</v>
      </c>
      <c r="B1151" s="69" t="s">
        <v>810</v>
      </c>
    </row>
    <row r="1152" spans="1:2" x14ac:dyDescent="0.25">
      <c r="A1152" s="69" t="s">
        <v>811</v>
      </c>
      <c r="B1152" s="69" t="s">
        <v>812</v>
      </c>
    </row>
    <row r="1153" spans="1:2" x14ac:dyDescent="0.25">
      <c r="A1153" s="69" t="s">
        <v>4594</v>
      </c>
      <c r="B1153" s="69" t="s">
        <v>4595</v>
      </c>
    </row>
    <row r="1154" spans="1:2" x14ac:dyDescent="0.25">
      <c r="A1154" s="69" t="s">
        <v>813</v>
      </c>
      <c r="B1154" s="69" t="s">
        <v>4595</v>
      </c>
    </row>
    <row r="1155" spans="1:2" x14ac:dyDescent="0.25">
      <c r="A1155" s="69" t="s">
        <v>814</v>
      </c>
      <c r="B1155" s="69" t="s">
        <v>4595</v>
      </c>
    </row>
    <row r="1156" spans="1:2" x14ac:dyDescent="0.25">
      <c r="A1156" s="69" t="s">
        <v>815</v>
      </c>
      <c r="B1156" s="69" t="s">
        <v>815</v>
      </c>
    </row>
    <row r="1157" spans="1:2" x14ac:dyDescent="0.25">
      <c r="A1157" s="69" t="s">
        <v>816</v>
      </c>
      <c r="B1157" s="69" t="s">
        <v>816</v>
      </c>
    </row>
    <row r="1158" spans="1:2" x14ac:dyDescent="0.25">
      <c r="A1158" s="69" t="s">
        <v>817</v>
      </c>
      <c r="B1158" s="69" t="s">
        <v>817</v>
      </c>
    </row>
    <row r="1159" spans="1:2" x14ac:dyDescent="0.25">
      <c r="A1159" s="69" t="s">
        <v>4596</v>
      </c>
      <c r="B1159" s="69" t="s">
        <v>4596</v>
      </c>
    </row>
    <row r="1160" spans="1:2" x14ac:dyDescent="0.25">
      <c r="A1160" s="69" t="s">
        <v>818</v>
      </c>
      <c r="B1160" s="69" t="s">
        <v>818</v>
      </c>
    </row>
    <row r="1161" spans="1:2" x14ac:dyDescent="0.25">
      <c r="A1161" s="69" t="s">
        <v>4597</v>
      </c>
      <c r="B1161" s="69" t="s">
        <v>4597</v>
      </c>
    </row>
    <row r="1162" spans="1:2" x14ac:dyDescent="0.25">
      <c r="A1162" s="69" t="s">
        <v>819</v>
      </c>
      <c r="B1162" s="69" t="s">
        <v>819</v>
      </c>
    </row>
    <row r="1163" spans="1:2" x14ac:dyDescent="0.25">
      <c r="A1163" s="69" t="s">
        <v>820</v>
      </c>
      <c r="B1163" s="69" t="s">
        <v>820</v>
      </c>
    </row>
    <row r="1164" spans="1:2" x14ac:dyDescent="0.25">
      <c r="A1164" s="69" t="s">
        <v>4598</v>
      </c>
      <c r="B1164" s="69" t="s">
        <v>4598</v>
      </c>
    </row>
    <row r="1165" spans="1:2" x14ac:dyDescent="0.25">
      <c r="A1165" s="69" t="s">
        <v>821</v>
      </c>
      <c r="B1165" s="69" t="s">
        <v>821</v>
      </c>
    </row>
    <row r="1166" spans="1:2" x14ac:dyDescent="0.25">
      <c r="A1166" s="69" t="s">
        <v>822</v>
      </c>
      <c r="B1166" s="69" t="s">
        <v>822</v>
      </c>
    </row>
    <row r="1167" spans="1:2" x14ac:dyDescent="0.25">
      <c r="A1167" s="69" t="s">
        <v>823</v>
      </c>
      <c r="B1167" s="69" t="s">
        <v>823</v>
      </c>
    </row>
    <row r="1168" spans="1:2" x14ac:dyDescent="0.25">
      <c r="A1168" s="69" t="s">
        <v>824</v>
      </c>
      <c r="B1168" s="69" t="s">
        <v>824</v>
      </c>
    </row>
    <row r="1169" spans="1:2" x14ac:dyDescent="0.25">
      <c r="A1169" s="69" t="s">
        <v>4599</v>
      </c>
      <c r="B1169" s="69" t="s">
        <v>4599</v>
      </c>
    </row>
    <row r="1170" spans="1:2" x14ac:dyDescent="0.25">
      <c r="A1170" s="69" t="s">
        <v>825</v>
      </c>
      <c r="B1170" s="69" t="s">
        <v>825</v>
      </c>
    </row>
    <row r="1171" spans="1:2" x14ac:dyDescent="0.25">
      <c r="A1171" s="69" t="s">
        <v>826</v>
      </c>
      <c r="B1171" s="69" t="s">
        <v>826</v>
      </c>
    </row>
    <row r="1172" spans="1:2" x14ac:dyDescent="0.25">
      <c r="A1172" s="69" t="s">
        <v>827</v>
      </c>
      <c r="B1172" s="69" t="s">
        <v>827</v>
      </c>
    </row>
    <row r="1173" spans="1:2" x14ac:dyDescent="0.25">
      <c r="A1173" s="69" t="s">
        <v>828</v>
      </c>
      <c r="B1173" s="69" t="s">
        <v>828</v>
      </c>
    </row>
    <row r="1174" spans="1:2" x14ac:dyDescent="0.25">
      <c r="A1174" s="69" t="s">
        <v>829</v>
      </c>
      <c r="B1174" s="69" t="s">
        <v>829</v>
      </c>
    </row>
    <row r="1175" spans="1:2" x14ac:dyDescent="0.25">
      <c r="A1175" s="69" t="s">
        <v>2704</v>
      </c>
      <c r="B1175" s="69" t="s">
        <v>2704</v>
      </c>
    </row>
    <row r="1176" spans="1:2" x14ac:dyDescent="0.25">
      <c r="A1176" s="69" t="s">
        <v>830</v>
      </c>
      <c r="B1176" s="69" t="s">
        <v>830</v>
      </c>
    </row>
    <row r="1177" spans="1:2" x14ac:dyDescent="0.25">
      <c r="A1177" s="69" t="s">
        <v>831</v>
      </c>
      <c r="B1177" s="69" t="s">
        <v>831</v>
      </c>
    </row>
    <row r="1178" spans="1:2" x14ac:dyDescent="0.25">
      <c r="A1178" s="69" t="s">
        <v>832</v>
      </c>
      <c r="B1178" s="69" t="s">
        <v>832</v>
      </c>
    </row>
    <row r="1179" spans="1:2" x14ac:dyDescent="0.25">
      <c r="A1179" s="69" t="s">
        <v>4600</v>
      </c>
      <c r="B1179" s="69" t="s">
        <v>4600</v>
      </c>
    </row>
    <row r="1180" spans="1:2" x14ac:dyDescent="0.25">
      <c r="A1180" s="69" t="s">
        <v>833</v>
      </c>
      <c r="B1180" s="69" t="s">
        <v>4601</v>
      </c>
    </row>
    <row r="1181" spans="1:2" x14ac:dyDescent="0.25">
      <c r="A1181" s="69" t="s">
        <v>834</v>
      </c>
      <c r="B1181" s="69" t="s">
        <v>4601</v>
      </c>
    </row>
    <row r="1182" spans="1:2" x14ac:dyDescent="0.25">
      <c r="A1182" s="69" t="s">
        <v>835</v>
      </c>
      <c r="B1182" s="69" t="s">
        <v>4601</v>
      </c>
    </row>
    <row r="1183" spans="1:2" x14ac:dyDescent="0.25">
      <c r="A1183" s="69" t="s">
        <v>836</v>
      </c>
      <c r="B1183" s="69" t="s">
        <v>836</v>
      </c>
    </row>
    <row r="1184" spans="1:2" x14ac:dyDescent="0.25">
      <c r="A1184" s="69" t="s">
        <v>4602</v>
      </c>
      <c r="B1184" s="69" t="s">
        <v>4602</v>
      </c>
    </row>
    <row r="1185" spans="1:2" x14ac:dyDescent="0.25">
      <c r="A1185" s="69" t="s">
        <v>4603</v>
      </c>
      <c r="B1185" s="69" t="s">
        <v>4603</v>
      </c>
    </row>
    <row r="1186" spans="1:2" x14ac:dyDescent="0.25">
      <c r="A1186" s="69" t="s">
        <v>837</v>
      </c>
      <c r="B1186" s="69" t="s">
        <v>837</v>
      </c>
    </row>
    <row r="1187" spans="1:2" x14ac:dyDescent="0.25">
      <c r="A1187" s="69" t="s">
        <v>838</v>
      </c>
      <c r="B1187" s="69" t="s">
        <v>838</v>
      </c>
    </row>
    <row r="1188" spans="1:2" x14ac:dyDescent="0.25">
      <c r="A1188" s="69" t="s">
        <v>2705</v>
      </c>
      <c r="B1188" s="69" t="s">
        <v>2705</v>
      </c>
    </row>
    <row r="1189" spans="1:2" x14ac:dyDescent="0.25">
      <c r="A1189" s="69" t="s">
        <v>839</v>
      </c>
      <c r="B1189" s="69" t="s">
        <v>839</v>
      </c>
    </row>
    <row r="1190" spans="1:2" x14ac:dyDescent="0.25">
      <c r="A1190" s="69" t="s">
        <v>4604</v>
      </c>
      <c r="B1190" s="69" t="s">
        <v>4604</v>
      </c>
    </row>
    <row r="1191" spans="1:2" x14ac:dyDescent="0.25">
      <c r="A1191" s="69" t="s">
        <v>4605</v>
      </c>
      <c r="B1191" s="69" t="s">
        <v>4605</v>
      </c>
    </row>
    <row r="1192" spans="1:2" x14ac:dyDescent="0.25">
      <c r="A1192" s="69" t="s">
        <v>840</v>
      </c>
      <c r="B1192" s="69" t="s">
        <v>840</v>
      </c>
    </row>
    <row r="1193" spans="1:2" x14ac:dyDescent="0.25">
      <c r="A1193" s="69" t="s">
        <v>4606</v>
      </c>
      <c r="B1193" s="69" t="s">
        <v>4606</v>
      </c>
    </row>
    <row r="1194" spans="1:2" x14ac:dyDescent="0.25">
      <c r="A1194" s="69" t="s">
        <v>841</v>
      </c>
      <c r="B1194" s="69" t="s">
        <v>841</v>
      </c>
    </row>
    <row r="1195" spans="1:2" x14ac:dyDescent="0.25">
      <c r="A1195" s="69" t="s">
        <v>842</v>
      </c>
      <c r="B1195" s="69" t="s">
        <v>842</v>
      </c>
    </row>
    <row r="1196" spans="1:2" x14ac:dyDescent="0.25">
      <c r="A1196" s="69" t="s">
        <v>2706</v>
      </c>
      <c r="B1196" s="69" t="s">
        <v>2706</v>
      </c>
    </row>
    <row r="1197" spans="1:2" x14ac:dyDescent="0.25">
      <c r="A1197" s="69" t="s">
        <v>843</v>
      </c>
      <c r="B1197" s="69" t="s">
        <v>843</v>
      </c>
    </row>
    <row r="1198" spans="1:2" x14ac:dyDescent="0.25">
      <c r="A1198" s="69" t="s">
        <v>844</v>
      </c>
      <c r="B1198" s="69" t="s">
        <v>844</v>
      </c>
    </row>
    <row r="1199" spans="1:2" x14ac:dyDescent="0.25">
      <c r="A1199" s="69" t="s">
        <v>845</v>
      </c>
      <c r="B1199" s="69" t="s">
        <v>845</v>
      </c>
    </row>
    <row r="1200" spans="1:2" x14ac:dyDescent="0.25">
      <c r="A1200" s="69" t="s">
        <v>846</v>
      </c>
      <c r="B1200" s="69" t="s">
        <v>846</v>
      </c>
    </row>
    <row r="1201" spans="1:2" x14ac:dyDescent="0.25">
      <c r="A1201" s="69" t="s">
        <v>847</v>
      </c>
      <c r="B1201" s="69" t="s">
        <v>847</v>
      </c>
    </row>
    <row r="1202" spans="1:2" x14ac:dyDescent="0.25">
      <c r="A1202" s="69" t="s">
        <v>4607</v>
      </c>
      <c r="B1202" s="69" t="s">
        <v>4607</v>
      </c>
    </row>
    <row r="1203" spans="1:2" x14ac:dyDescent="0.25">
      <c r="A1203" s="69" t="s">
        <v>848</v>
      </c>
      <c r="B1203" s="69" t="s">
        <v>848</v>
      </c>
    </row>
    <row r="1204" spans="1:2" x14ac:dyDescent="0.25">
      <c r="A1204" s="69" t="s">
        <v>849</v>
      </c>
      <c r="B1204" s="69" t="s">
        <v>849</v>
      </c>
    </row>
    <row r="1205" spans="1:2" x14ac:dyDescent="0.25">
      <c r="A1205" s="69" t="s">
        <v>850</v>
      </c>
      <c r="B1205" s="69" t="s">
        <v>850</v>
      </c>
    </row>
    <row r="1206" spans="1:2" x14ac:dyDescent="0.25">
      <c r="A1206" s="69" t="s">
        <v>851</v>
      </c>
      <c r="B1206" s="69" t="s">
        <v>851</v>
      </c>
    </row>
    <row r="1207" spans="1:2" x14ac:dyDescent="0.25">
      <c r="A1207" s="69" t="s">
        <v>852</v>
      </c>
      <c r="B1207" s="69" t="s">
        <v>852</v>
      </c>
    </row>
    <row r="1208" spans="1:2" x14ac:dyDescent="0.25">
      <c r="A1208" s="69" t="s">
        <v>853</v>
      </c>
      <c r="B1208" s="69" t="s">
        <v>853</v>
      </c>
    </row>
    <row r="1209" spans="1:2" x14ac:dyDescent="0.25">
      <c r="A1209" s="69" t="s">
        <v>854</v>
      </c>
      <c r="B1209" s="69" t="s">
        <v>854</v>
      </c>
    </row>
    <row r="1210" spans="1:2" x14ac:dyDescent="0.25">
      <c r="A1210" s="69" t="s">
        <v>855</v>
      </c>
      <c r="B1210" s="69" t="s">
        <v>855</v>
      </c>
    </row>
    <row r="1211" spans="1:2" x14ac:dyDescent="0.25">
      <c r="A1211" s="69" t="s">
        <v>2707</v>
      </c>
      <c r="B1211" s="69" t="s">
        <v>2707</v>
      </c>
    </row>
    <row r="1212" spans="1:2" x14ac:dyDescent="0.25">
      <c r="A1212" s="69" t="s">
        <v>856</v>
      </c>
      <c r="B1212" s="69" t="s">
        <v>856</v>
      </c>
    </row>
    <row r="1213" spans="1:2" x14ac:dyDescent="0.25">
      <c r="A1213" s="69" t="s">
        <v>4608</v>
      </c>
      <c r="B1213" s="69" t="s">
        <v>4608</v>
      </c>
    </row>
    <row r="1214" spans="1:2" x14ac:dyDescent="0.25">
      <c r="A1214" s="69" t="s">
        <v>857</v>
      </c>
      <c r="B1214" s="69" t="s">
        <v>857</v>
      </c>
    </row>
    <row r="1215" spans="1:2" x14ac:dyDescent="0.25">
      <c r="A1215" s="69" t="s">
        <v>858</v>
      </c>
      <c r="B1215" s="69" t="s">
        <v>858</v>
      </c>
    </row>
    <row r="1216" spans="1:2" x14ac:dyDescent="0.25">
      <c r="A1216" s="69" t="s">
        <v>859</v>
      </c>
      <c r="B1216" s="69" t="s">
        <v>859</v>
      </c>
    </row>
    <row r="1217" spans="1:2" x14ac:dyDescent="0.25">
      <c r="A1217" s="69" t="s">
        <v>860</v>
      </c>
      <c r="B1217" s="69" t="s">
        <v>860</v>
      </c>
    </row>
    <row r="1218" spans="1:2" x14ac:dyDescent="0.25">
      <c r="A1218" s="69" t="s">
        <v>861</v>
      </c>
      <c r="B1218" s="69" t="s">
        <v>861</v>
      </c>
    </row>
    <row r="1219" spans="1:2" x14ac:dyDescent="0.25">
      <c r="A1219" s="69" t="s">
        <v>2708</v>
      </c>
      <c r="B1219" s="69" t="s">
        <v>2708</v>
      </c>
    </row>
    <row r="1220" spans="1:2" x14ac:dyDescent="0.25">
      <c r="A1220" s="69" t="s">
        <v>862</v>
      </c>
      <c r="B1220" s="69" t="s">
        <v>862</v>
      </c>
    </row>
    <row r="1221" spans="1:2" x14ac:dyDescent="0.25">
      <c r="A1221" s="69" t="s">
        <v>863</v>
      </c>
      <c r="B1221" s="69" t="s">
        <v>863</v>
      </c>
    </row>
    <row r="1222" spans="1:2" x14ac:dyDescent="0.25">
      <c r="A1222" s="69" t="s">
        <v>864</v>
      </c>
      <c r="B1222" s="69" t="s">
        <v>864</v>
      </c>
    </row>
    <row r="1223" spans="1:2" x14ac:dyDescent="0.25">
      <c r="A1223" s="69" t="s">
        <v>865</v>
      </c>
      <c r="B1223" s="69" t="s">
        <v>865</v>
      </c>
    </row>
    <row r="1224" spans="1:2" x14ac:dyDescent="0.25">
      <c r="A1224" s="69" t="s">
        <v>4609</v>
      </c>
      <c r="B1224" s="69" t="s">
        <v>4609</v>
      </c>
    </row>
    <row r="1225" spans="1:2" x14ac:dyDescent="0.25">
      <c r="A1225" s="69" t="s">
        <v>866</v>
      </c>
      <c r="B1225" s="69" t="s">
        <v>866</v>
      </c>
    </row>
    <row r="1226" spans="1:2" x14ac:dyDescent="0.25">
      <c r="A1226" s="69" t="s">
        <v>4610</v>
      </c>
      <c r="B1226" s="69" t="s">
        <v>4610</v>
      </c>
    </row>
    <row r="1227" spans="1:2" x14ac:dyDescent="0.25">
      <c r="A1227" s="69" t="s">
        <v>867</v>
      </c>
      <c r="B1227" s="69" t="s">
        <v>867</v>
      </c>
    </row>
    <row r="1228" spans="1:2" x14ac:dyDescent="0.25">
      <c r="A1228" s="69" t="s">
        <v>4611</v>
      </c>
      <c r="B1228" s="69" t="s">
        <v>4612</v>
      </c>
    </row>
    <row r="1229" spans="1:2" x14ac:dyDescent="0.25">
      <c r="A1229" s="69" t="s">
        <v>4613</v>
      </c>
      <c r="B1229" s="69" t="s">
        <v>4612</v>
      </c>
    </row>
    <row r="1230" spans="1:2" x14ac:dyDescent="0.25">
      <c r="A1230" s="69" t="s">
        <v>868</v>
      </c>
      <c r="B1230" s="69" t="s">
        <v>4612</v>
      </c>
    </row>
    <row r="1231" spans="1:2" x14ac:dyDescent="0.25">
      <c r="A1231" s="69" t="s">
        <v>4614</v>
      </c>
      <c r="B1231" s="69" t="s">
        <v>4612</v>
      </c>
    </row>
    <row r="1232" spans="1:2" x14ac:dyDescent="0.25">
      <c r="A1232" s="69" t="s">
        <v>869</v>
      </c>
      <c r="B1232" s="69" t="s">
        <v>869</v>
      </c>
    </row>
    <row r="1233" spans="1:2" x14ac:dyDescent="0.25">
      <c r="A1233" s="69" t="s">
        <v>870</v>
      </c>
      <c r="B1233" s="69" t="s">
        <v>870</v>
      </c>
    </row>
    <row r="1234" spans="1:2" x14ac:dyDescent="0.25">
      <c r="A1234" s="69" t="s">
        <v>871</v>
      </c>
      <c r="B1234" s="69" t="s">
        <v>871</v>
      </c>
    </row>
    <row r="1235" spans="1:2" x14ac:dyDescent="0.25">
      <c r="A1235" s="69" t="s">
        <v>4615</v>
      </c>
      <c r="B1235" s="69" t="s">
        <v>4615</v>
      </c>
    </row>
    <row r="1236" spans="1:2" x14ac:dyDescent="0.25">
      <c r="A1236" s="69" t="s">
        <v>4616</v>
      </c>
      <c r="B1236" s="69" t="s">
        <v>4616</v>
      </c>
    </row>
    <row r="1237" spans="1:2" x14ac:dyDescent="0.25">
      <c r="A1237" s="69" t="s">
        <v>4617</v>
      </c>
      <c r="B1237" s="69" t="s">
        <v>4617</v>
      </c>
    </row>
    <row r="1238" spans="1:2" x14ac:dyDescent="0.25">
      <c r="A1238" s="69" t="s">
        <v>872</v>
      </c>
      <c r="B1238" s="69" t="s">
        <v>872</v>
      </c>
    </row>
    <row r="1239" spans="1:2" x14ac:dyDescent="0.25">
      <c r="A1239" s="69" t="s">
        <v>873</v>
      </c>
      <c r="B1239" s="69" t="s">
        <v>873</v>
      </c>
    </row>
    <row r="1240" spans="1:2" x14ac:dyDescent="0.25">
      <c r="A1240" s="69" t="s">
        <v>874</v>
      </c>
      <c r="B1240" s="69" t="s">
        <v>874</v>
      </c>
    </row>
    <row r="1241" spans="1:2" x14ac:dyDescent="0.25">
      <c r="A1241" s="69" t="s">
        <v>875</v>
      </c>
      <c r="B1241" s="69" t="s">
        <v>875</v>
      </c>
    </row>
    <row r="1242" spans="1:2" x14ac:dyDescent="0.25">
      <c r="A1242" s="69" t="s">
        <v>876</v>
      </c>
      <c r="B1242" s="69" t="s">
        <v>4618</v>
      </c>
    </row>
    <row r="1243" spans="1:2" x14ac:dyDescent="0.25">
      <c r="A1243" s="69" t="s">
        <v>877</v>
      </c>
      <c r="B1243" s="69" t="s">
        <v>4618</v>
      </c>
    </row>
    <row r="1244" spans="1:2" x14ac:dyDescent="0.25">
      <c r="A1244" s="69" t="s">
        <v>878</v>
      </c>
      <c r="B1244" s="69" t="s">
        <v>4618</v>
      </c>
    </row>
    <row r="1245" spans="1:2" x14ac:dyDescent="0.25">
      <c r="A1245" s="69" t="s">
        <v>879</v>
      </c>
      <c r="B1245" s="69" t="s">
        <v>4619</v>
      </c>
    </row>
    <row r="1246" spans="1:2" x14ac:dyDescent="0.25">
      <c r="A1246" s="69" t="s">
        <v>880</v>
      </c>
      <c r="B1246" s="69" t="s">
        <v>4619</v>
      </c>
    </row>
    <row r="1247" spans="1:2" x14ac:dyDescent="0.25">
      <c r="A1247" s="69" t="s">
        <v>881</v>
      </c>
      <c r="B1247" s="69" t="s">
        <v>4619</v>
      </c>
    </row>
    <row r="1248" spans="1:2" x14ac:dyDescent="0.25">
      <c r="A1248" s="69" t="s">
        <v>882</v>
      </c>
      <c r="B1248" s="69" t="s">
        <v>4619</v>
      </c>
    </row>
    <row r="1249" spans="1:2" x14ac:dyDescent="0.25">
      <c r="A1249" s="69" t="s">
        <v>4620</v>
      </c>
      <c r="B1249" s="69" t="s">
        <v>4620</v>
      </c>
    </row>
    <row r="1250" spans="1:2" x14ac:dyDescent="0.25">
      <c r="A1250" s="69" t="s">
        <v>4621</v>
      </c>
      <c r="B1250" s="69" t="s">
        <v>4620</v>
      </c>
    </row>
    <row r="1251" spans="1:2" x14ac:dyDescent="0.25">
      <c r="A1251" s="69" t="s">
        <v>4622</v>
      </c>
      <c r="B1251" s="69" t="s">
        <v>4620</v>
      </c>
    </row>
    <row r="1252" spans="1:2" x14ac:dyDescent="0.25">
      <c r="A1252" s="69" t="s">
        <v>4623</v>
      </c>
      <c r="B1252" s="69" t="s">
        <v>4620</v>
      </c>
    </row>
    <row r="1253" spans="1:2" x14ac:dyDescent="0.25">
      <c r="A1253" s="69" t="s">
        <v>4624</v>
      </c>
      <c r="B1253" s="69" t="s">
        <v>4620</v>
      </c>
    </row>
    <row r="1254" spans="1:2" x14ac:dyDescent="0.25">
      <c r="A1254" s="69" t="s">
        <v>883</v>
      </c>
      <c r="B1254" s="69" t="s">
        <v>883</v>
      </c>
    </row>
    <row r="1255" spans="1:2" x14ac:dyDescent="0.25">
      <c r="A1255" s="69" t="s">
        <v>4625</v>
      </c>
      <c r="B1255" s="69" t="s">
        <v>4625</v>
      </c>
    </row>
    <row r="1256" spans="1:2" x14ac:dyDescent="0.25">
      <c r="A1256" s="69" t="s">
        <v>884</v>
      </c>
      <c r="B1256" s="69" t="s">
        <v>884</v>
      </c>
    </row>
    <row r="1257" spans="1:2" x14ac:dyDescent="0.25">
      <c r="A1257" s="69" t="s">
        <v>885</v>
      </c>
      <c r="B1257" s="69" t="s">
        <v>885</v>
      </c>
    </row>
    <row r="1258" spans="1:2" x14ac:dyDescent="0.25">
      <c r="A1258" s="69" t="s">
        <v>4626</v>
      </c>
      <c r="B1258" s="69" t="s">
        <v>4626</v>
      </c>
    </row>
    <row r="1259" spans="1:2" x14ac:dyDescent="0.25">
      <c r="A1259" s="69" t="s">
        <v>4627</v>
      </c>
      <c r="B1259" s="69" t="s">
        <v>4627</v>
      </c>
    </row>
    <row r="1260" spans="1:2" x14ac:dyDescent="0.25">
      <c r="A1260" s="69" t="s">
        <v>4628</v>
      </c>
      <c r="B1260" s="69" t="s">
        <v>4628</v>
      </c>
    </row>
    <row r="1261" spans="1:2" x14ac:dyDescent="0.25">
      <c r="A1261" s="69" t="s">
        <v>4629</v>
      </c>
      <c r="B1261" s="69" t="s">
        <v>4629</v>
      </c>
    </row>
    <row r="1262" spans="1:2" x14ac:dyDescent="0.25">
      <c r="A1262" s="69" t="s">
        <v>886</v>
      </c>
      <c r="B1262" s="69" t="s">
        <v>886</v>
      </c>
    </row>
    <row r="1263" spans="1:2" x14ac:dyDescent="0.25">
      <c r="A1263" s="69" t="s">
        <v>887</v>
      </c>
      <c r="B1263" s="69" t="s">
        <v>887</v>
      </c>
    </row>
    <row r="1264" spans="1:2" x14ac:dyDescent="0.25">
      <c r="A1264" s="69" t="s">
        <v>888</v>
      </c>
      <c r="B1264" s="69" t="s">
        <v>888</v>
      </c>
    </row>
    <row r="1265" spans="1:2" x14ac:dyDescent="0.25">
      <c r="A1265" s="69" t="s">
        <v>889</v>
      </c>
      <c r="B1265" s="69" t="s">
        <v>889</v>
      </c>
    </row>
    <row r="1266" spans="1:2" x14ac:dyDescent="0.25">
      <c r="A1266" s="69" t="s">
        <v>890</v>
      </c>
      <c r="B1266" s="69" t="s">
        <v>890</v>
      </c>
    </row>
    <row r="1267" spans="1:2" x14ac:dyDescent="0.25">
      <c r="A1267" s="69" t="s">
        <v>4630</v>
      </c>
      <c r="B1267" s="69" t="s">
        <v>4630</v>
      </c>
    </row>
    <row r="1268" spans="1:2" x14ac:dyDescent="0.25">
      <c r="A1268" s="69" t="s">
        <v>891</v>
      </c>
      <c r="B1268" s="69" t="s">
        <v>891</v>
      </c>
    </row>
    <row r="1269" spans="1:2" x14ac:dyDescent="0.25">
      <c r="A1269" s="69" t="s">
        <v>892</v>
      </c>
      <c r="B1269" s="69" t="s">
        <v>892</v>
      </c>
    </row>
    <row r="1270" spans="1:2" x14ac:dyDescent="0.25">
      <c r="A1270" s="69" t="s">
        <v>4631</v>
      </c>
      <c r="B1270" s="69" t="s">
        <v>4631</v>
      </c>
    </row>
    <row r="1271" spans="1:2" x14ac:dyDescent="0.25">
      <c r="A1271" s="69" t="s">
        <v>894</v>
      </c>
      <c r="B1271" s="69" t="s">
        <v>894</v>
      </c>
    </row>
    <row r="1272" spans="1:2" x14ac:dyDescent="0.25">
      <c r="A1272" s="69" t="s">
        <v>893</v>
      </c>
      <c r="B1272" s="69" t="s">
        <v>893</v>
      </c>
    </row>
    <row r="1273" spans="1:2" x14ac:dyDescent="0.25">
      <c r="A1273" s="69" t="s">
        <v>4632</v>
      </c>
      <c r="B1273" s="69" t="s">
        <v>4632</v>
      </c>
    </row>
    <row r="1274" spans="1:2" x14ac:dyDescent="0.25">
      <c r="A1274" s="69" t="s">
        <v>894</v>
      </c>
      <c r="B1274" s="69" t="s">
        <v>894</v>
      </c>
    </row>
    <row r="1275" spans="1:2" x14ac:dyDescent="0.25">
      <c r="A1275" s="69" t="s">
        <v>4633</v>
      </c>
      <c r="B1275" s="69" t="s">
        <v>895</v>
      </c>
    </row>
    <row r="1276" spans="1:2" x14ac:dyDescent="0.25">
      <c r="A1276" s="69" t="s">
        <v>895</v>
      </c>
      <c r="B1276" s="69" t="s">
        <v>895</v>
      </c>
    </row>
    <row r="1277" spans="1:2" x14ac:dyDescent="0.25">
      <c r="A1277" s="69" t="s">
        <v>896</v>
      </c>
      <c r="B1277" s="69" t="s">
        <v>896</v>
      </c>
    </row>
    <row r="1278" spans="1:2" x14ac:dyDescent="0.25">
      <c r="A1278" s="69" t="s">
        <v>897</v>
      </c>
      <c r="B1278" s="69" t="s">
        <v>897</v>
      </c>
    </row>
    <row r="1279" spans="1:2" x14ac:dyDescent="0.25">
      <c r="A1279" s="69" t="s">
        <v>898</v>
      </c>
      <c r="B1279" s="69" t="s">
        <v>898</v>
      </c>
    </row>
    <row r="1280" spans="1:2" x14ac:dyDescent="0.25">
      <c r="A1280" s="69" t="s">
        <v>899</v>
      </c>
      <c r="B1280" s="69" t="s">
        <v>899</v>
      </c>
    </row>
    <row r="1281" spans="1:2" x14ac:dyDescent="0.25">
      <c r="A1281" s="69" t="s">
        <v>900</v>
      </c>
      <c r="B1281" s="69" t="s">
        <v>900</v>
      </c>
    </row>
    <row r="1282" spans="1:2" x14ac:dyDescent="0.25">
      <c r="A1282" s="69" t="s">
        <v>901</v>
      </c>
      <c r="B1282" s="69" t="s">
        <v>901</v>
      </c>
    </row>
    <row r="1283" spans="1:2" x14ac:dyDescent="0.25">
      <c r="A1283" s="69" t="s">
        <v>902</v>
      </c>
      <c r="B1283" s="69" t="s">
        <v>902</v>
      </c>
    </row>
    <row r="1284" spans="1:2" x14ac:dyDescent="0.25">
      <c r="A1284" s="69" t="s">
        <v>903</v>
      </c>
      <c r="B1284" s="69" t="s">
        <v>903</v>
      </c>
    </row>
    <row r="1285" spans="1:2" x14ac:dyDescent="0.25">
      <c r="A1285" s="69" t="s">
        <v>904</v>
      </c>
      <c r="B1285" s="69" t="s">
        <v>904</v>
      </c>
    </row>
    <row r="1286" spans="1:2" x14ac:dyDescent="0.25">
      <c r="A1286" s="69" t="s">
        <v>905</v>
      </c>
      <c r="B1286" s="69" t="s">
        <v>905</v>
      </c>
    </row>
    <row r="1287" spans="1:2" x14ac:dyDescent="0.25">
      <c r="A1287" s="69" t="s">
        <v>906</v>
      </c>
      <c r="B1287" s="69" t="s">
        <v>906</v>
      </c>
    </row>
    <row r="1288" spans="1:2" x14ac:dyDescent="0.25">
      <c r="A1288" s="69" t="s">
        <v>4634</v>
      </c>
      <c r="B1288" s="69" t="s">
        <v>4634</v>
      </c>
    </row>
    <row r="1289" spans="1:2" x14ac:dyDescent="0.25">
      <c r="A1289" s="69" t="s">
        <v>2801</v>
      </c>
      <c r="B1289" s="69" t="s">
        <v>2801</v>
      </c>
    </row>
    <row r="1290" spans="1:2" x14ac:dyDescent="0.25">
      <c r="A1290" s="69" t="s">
        <v>2709</v>
      </c>
      <c r="B1290" s="69" t="s">
        <v>2709</v>
      </c>
    </row>
    <row r="1291" spans="1:2" x14ac:dyDescent="0.25">
      <c r="A1291" s="69" t="s">
        <v>907</v>
      </c>
      <c r="B1291" s="69" t="s">
        <v>907</v>
      </c>
    </row>
    <row r="1292" spans="1:2" x14ac:dyDescent="0.25">
      <c r="A1292" s="69" t="s">
        <v>908</v>
      </c>
      <c r="B1292" s="69" t="s">
        <v>908</v>
      </c>
    </row>
    <row r="1293" spans="1:2" x14ac:dyDescent="0.25">
      <c r="A1293" s="69" t="s">
        <v>909</v>
      </c>
      <c r="B1293" s="69" t="s">
        <v>909</v>
      </c>
    </row>
    <row r="1294" spans="1:2" x14ac:dyDescent="0.25">
      <c r="A1294" s="69" t="s">
        <v>4635</v>
      </c>
      <c r="B1294" s="69" t="s">
        <v>4635</v>
      </c>
    </row>
    <row r="1295" spans="1:2" x14ac:dyDescent="0.25">
      <c r="A1295" s="69" t="s">
        <v>910</v>
      </c>
      <c r="B1295" s="69" t="s">
        <v>910</v>
      </c>
    </row>
    <row r="1296" spans="1:2" x14ac:dyDescent="0.25">
      <c r="A1296" s="69" t="s">
        <v>911</v>
      </c>
      <c r="B1296" s="69" t="s">
        <v>911</v>
      </c>
    </row>
    <row r="1297" spans="1:2" x14ac:dyDescent="0.25">
      <c r="A1297" s="69" t="s">
        <v>912</v>
      </c>
      <c r="B1297" s="69" t="s">
        <v>912</v>
      </c>
    </row>
    <row r="1298" spans="1:2" x14ac:dyDescent="0.25">
      <c r="A1298" s="69" t="s">
        <v>913</v>
      </c>
      <c r="B1298" s="69" t="s">
        <v>913</v>
      </c>
    </row>
    <row r="1299" spans="1:2" x14ac:dyDescent="0.25">
      <c r="A1299" s="69" t="s">
        <v>914</v>
      </c>
      <c r="B1299" s="69" t="s">
        <v>914</v>
      </c>
    </row>
    <row r="1300" spans="1:2" x14ac:dyDescent="0.25">
      <c r="A1300" s="69" t="s">
        <v>4636</v>
      </c>
      <c r="B1300" s="69" t="s">
        <v>4636</v>
      </c>
    </row>
    <row r="1301" spans="1:2" x14ac:dyDescent="0.25">
      <c r="A1301" s="69" t="s">
        <v>4637</v>
      </c>
      <c r="B1301" s="69" t="s">
        <v>4637</v>
      </c>
    </row>
    <row r="1302" spans="1:2" x14ac:dyDescent="0.25">
      <c r="A1302" s="69" t="s">
        <v>915</v>
      </c>
      <c r="B1302" s="69" t="s">
        <v>916</v>
      </c>
    </row>
    <row r="1303" spans="1:2" x14ac:dyDescent="0.25">
      <c r="A1303" s="69" t="s">
        <v>2710</v>
      </c>
      <c r="B1303" s="69" t="s">
        <v>2710</v>
      </c>
    </row>
    <row r="1304" spans="1:2" x14ac:dyDescent="0.25">
      <c r="A1304" s="69" t="s">
        <v>4638</v>
      </c>
      <c r="B1304" s="69" t="s">
        <v>4638</v>
      </c>
    </row>
    <row r="1305" spans="1:2" x14ac:dyDescent="0.25">
      <c r="A1305" s="69" t="s">
        <v>917</v>
      </c>
      <c r="B1305" s="69" t="s">
        <v>917</v>
      </c>
    </row>
    <row r="1306" spans="1:2" x14ac:dyDescent="0.25">
      <c r="A1306" s="69" t="s">
        <v>918</v>
      </c>
      <c r="B1306" s="69" t="s">
        <v>918</v>
      </c>
    </row>
    <row r="1307" spans="1:2" x14ac:dyDescent="0.25">
      <c r="A1307" s="69" t="s">
        <v>919</v>
      </c>
      <c r="B1307" s="69" t="s">
        <v>4639</v>
      </c>
    </row>
    <row r="1308" spans="1:2" x14ac:dyDescent="0.25">
      <c r="A1308" s="69" t="s">
        <v>4640</v>
      </c>
      <c r="B1308" s="69" t="s">
        <v>4639</v>
      </c>
    </row>
    <row r="1309" spans="1:2" x14ac:dyDescent="0.25">
      <c r="A1309" s="69" t="s">
        <v>4641</v>
      </c>
      <c r="B1309" s="69" t="s">
        <v>4639</v>
      </c>
    </row>
    <row r="1310" spans="1:2" x14ac:dyDescent="0.25">
      <c r="A1310" s="69" t="s">
        <v>920</v>
      </c>
      <c r="B1310" s="69" t="s">
        <v>4639</v>
      </c>
    </row>
    <row r="1311" spans="1:2" x14ac:dyDescent="0.25">
      <c r="A1311" s="69" t="s">
        <v>921</v>
      </c>
      <c r="B1311" s="69" t="s">
        <v>921</v>
      </c>
    </row>
    <row r="1312" spans="1:2" x14ac:dyDescent="0.25">
      <c r="A1312" s="69" t="s">
        <v>4642</v>
      </c>
      <c r="B1312" s="69" t="s">
        <v>4642</v>
      </c>
    </row>
    <row r="1313" spans="1:2" x14ac:dyDescent="0.25">
      <c r="A1313" s="69" t="s">
        <v>4643</v>
      </c>
      <c r="B1313" s="69" t="s">
        <v>4643</v>
      </c>
    </row>
    <row r="1314" spans="1:2" x14ac:dyDescent="0.25">
      <c r="A1314" s="69" t="s">
        <v>2711</v>
      </c>
      <c r="B1314" s="69" t="s">
        <v>2711</v>
      </c>
    </row>
    <row r="1315" spans="1:2" x14ac:dyDescent="0.25">
      <c r="A1315" s="69" t="s">
        <v>922</v>
      </c>
      <c r="B1315" s="69" t="s">
        <v>922</v>
      </c>
    </row>
    <row r="1316" spans="1:2" x14ac:dyDescent="0.25">
      <c r="A1316" s="69" t="s">
        <v>923</v>
      </c>
      <c r="B1316" s="69" t="s">
        <v>923</v>
      </c>
    </row>
    <row r="1317" spans="1:2" x14ac:dyDescent="0.25">
      <c r="A1317" s="69" t="s">
        <v>924</v>
      </c>
      <c r="B1317" s="69" t="s">
        <v>924</v>
      </c>
    </row>
    <row r="1318" spans="1:2" x14ac:dyDescent="0.25">
      <c r="A1318" s="69" t="s">
        <v>925</v>
      </c>
      <c r="B1318" s="69" t="s">
        <v>925</v>
      </c>
    </row>
    <row r="1319" spans="1:2" x14ac:dyDescent="0.25">
      <c r="A1319" s="69" t="s">
        <v>926</v>
      </c>
      <c r="B1319" s="69" t="s">
        <v>926</v>
      </c>
    </row>
    <row r="1320" spans="1:2" x14ac:dyDescent="0.25">
      <c r="A1320" s="69" t="s">
        <v>927</v>
      </c>
      <c r="B1320" s="69" t="s">
        <v>927</v>
      </c>
    </row>
    <row r="1321" spans="1:2" x14ac:dyDescent="0.25">
      <c r="A1321" s="69" t="s">
        <v>928</v>
      </c>
      <c r="B1321" s="69" t="s">
        <v>928</v>
      </c>
    </row>
    <row r="1322" spans="1:2" x14ac:dyDescent="0.25">
      <c r="A1322" s="69" t="s">
        <v>929</v>
      </c>
      <c r="B1322" s="69" t="s">
        <v>929</v>
      </c>
    </row>
    <row r="1323" spans="1:2" x14ac:dyDescent="0.25">
      <c r="A1323" s="69" t="s">
        <v>930</v>
      </c>
      <c r="B1323" s="69" t="s">
        <v>930</v>
      </c>
    </row>
    <row r="1324" spans="1:2" x14ac:dyDescent="0.25">
      <c r="A1324" s="69" t="s">
        <v>931</v>
      </c>
      <c r="B1324" s="69" t="s">
        <v>931</v>
      </c>
    </row>
    <row r="1325" spans="1:2" x14ac:dyDescent="0.25">
      <c r="A1325" s="69" t="s">
        <v>932</v>
      </c>
      <c r="B1325" s="69" t="s">
        <v>932</v>
      </c>
    </row>
    <row r="1326" spans="1:2" x14ac:dyDescent="0.25">
      <c r="A1326" s="69" t="s">
        <v>933</v>
      </c>
      <c r="B1326" s="69" t="s">
        <v>933</v>
      </c>
    </row>
    <row r="1327" spans="1:2" x14ac:dyDescent="0.25">
      <c r="A1327" s="69" t="s">
        <v>934</v>
      </c>
      <c r="B1327" s="69" t="s">
        <v>934</v>
      </c>
    </row>
    <row r="1328" spans="1:2" x14ac:dyDescent="0.25">
      <c r="A1328" s="69" t="s">
        <v>935</v>
      </c>
      <c r="B1328" s="69" t="s">
        <v>935</v>
      </c>
    </row>
    <row r="1329" spans="1:2" x14ac:dyDescent="0.25">
      <c r="A1329" s="69" t="s">
        <v>936</v>
      </c>
      <c r="B1329" s="69" t="s">
        <v>936</v>
      </c>
    </row>
    <row r="1330" spans="1:2" x14ac:dyDescent="0.25">
      <c r="A1330" s="69" t="s">
        <v>937</v>
      </c>
      <c r="B1330" s="69" t="s">
        <v>937</v>
      </c>
    </row>
    <row r="1331" spans="1:2" x14ac:dyDescent="0.25">
      <c r="A1331" s="69" t="s">
        <v>938</v>
      </c>
      <c r="B1331" s="69" t="s">
        <v>938</v>
      </c>
    </row>
    <row r="1332" spans="1:2" x14ac:dyDescent="0.25">
      <c r="A1332" s="69" t="s">
        <v>4644</v>
      </c>
      <c r="B1332" s="69" t="s">
        <v>4644</v>
      </c>
    </row>
    <row r="1333" spans="1:2" x14ac:dyDescent="0.25">
      <c r="A1333" s="69" t="s">
        <v>939</v>
      </c>
      <c r="B1333" s="69" t="s">
        <v>939</v>
      </c>
    </row>
    <row r="1334" spans="1:2" x14ac:dyDescent="0.25">
      <c r="A1334" s="69" t="s">
        <v>4645</v>
      </c>
      <c r="B1334" s="69" t="s">
        <v>4645</v>
      </c>
    </row>
    <row r="1335" spans="1:2" x14ac:dyDescent="0.25">
      <c r="A1335" s="69" t="s">
        <v>940</v>
      </c>
      <c r="B1335" s="69" t="s">
        <v>940</v>
      </c>
    </row>
    <row r="1336" spans="1:2" x14ac:dyDescent="0.25">
      <c r="A1336" s="69" t="s">
        <v>2712</v>
      </c>
      <c r="B1336" s="69" t="s">
        <v>2712</v>
      </c>
    </row>
    <row r="1337" spans="1:2" x14ac:dyDescent="0.25">
      <c r="A1337" s="69" t="s">
        <v>4646</v>
      </c>
      <c r="B1337" s="69" t="s">
        <v>4646</v>
      </c>
    </row>
    <row r="1338" spans="1:2" x14ac:dyDescent="0.25">
      <c r="A1338" s="69" t="s">
        <v>941</v>
      </c>
      <c r="B1338" s="69" t="s">
        <v>941</v>
      </c>
    </row>
    <row r="1339" spans="1:2" x14ac:dyDescent="0.25">
      <c r="A1339" s="69" t="s">
        <v>942</v>
      </c>
      <c r="B1339" s="69" t="s">
        <v>941</v>
      </c>
    </row>
    <row r="1340" spans="1:2" x14ac:dyDescent="0.25">
      <c r="A1340" s="69" t="s">
        <v>943</v>
      </c>
      <c r="B1340" s="69" t="s">
        <v>943</v>
      </c>
    </row>
    <row r="1341" spans="1:2" x14ac:dyDescent="0.25">
      <c r="A1341" s="69" t="s">
        <v>944</v>
      </c>
      <c r="B1341" s="69" t="s">
        <v>944</v>
      </c>
    </row>
    <row r="1342" spans="1:2" x14ac:dyDescent="0.25">
      <c r="A1342" s="69" t="s">
        <v>945</v>
      </c>
      <c r="B1342" s="69" t="s">
        <v>945</v>
      </c>
    </row>
    <row r="1343" spans="1:2" x14ac:dyDescent="0.25">
      <c r="A1343" s="69" t="s">
        <v>946</v>
      </c>
      <c r="B1343" s="69" t="s">
        <v>946</v>
      </c>
    </row>
    <row r="1344" spans="1:2" x14ac:dyDescent="0.25">
      <c r="A1344" s="69" t="s">
        <v>947</v>
      </c>
      <c r="B1344" s="69" t="s">
        <v>947</v>
      </c>
    </row>
    <row r="1345" spans="1:2" x14ac:dyDescent="0.25">
      <c r="A1345" s="69" t="s">
        <v>948</v>
      </c>
      <c r="B1345" s="69" t="s">
        <v>948</v>
      </c>
    </row>
    <row r="1346" spans="1:2" x14ac:dyDescent="0.25">
      <c r="A1346" s="69" t="s">
        <v>949</v>
      </c>
      <c r="B1346" s="69" t="s">
        <v>949</v>
      </c>
    </row>
    <row r="1347" spans="1:2" x14ac:dyDescent="0.25">
      <c r="A1347" s="69" t="s">
        <v>4647</v>
      </c>
      <c r="B1347" s="69" t="s">
        <v>4647</v>
      </c>
    </row>
    <row r="1348" spans="1:2" x14ac:dyDescent="0.25">
      <c r="A1348" s="69" t="s">
        <v>950</v>
      </c>
      <c r="B1348" s="69" t="s">
        <v>950</v>
      </c>
    </row>
    <row r="1349" spans="1:2" x14ac:dyDescent="0.25">
      <c r="A1349" s="69" t="s">
        <v>951</v>
      </c>
      <c r="B1349" s="69" t="s">
        <v>951</v>
      </c>
    </row>
    <row r="1350" spans="1:2" x14ac:dyDescent="0.25">
      <c r="A1350" s="69" t="s">
        <v>952</v>
      </c>
      <c r="B1350" s="69" t="s">
        <v>952</v>
      </c>
    </row>
    <row r="1351" spans="1:2" x14ac:dyDescent="0.25">
      <c r="A1351" s="69" t="s">
        <v>4648</v>
      </c>
      <c r="B1351" s="69" t="s">
        <v>4648</v>
      </c>
    </row>
    <row r="1352" spans="1:2" x14ac:dyDescent="0.25">
      <c r="A1352" s="69" t="s">
        <v>4649</v>
      </c>
      <c r="B1352" s="69" t="s">
        <v>4649</v>
      </c>
    </row>
    <row r="1353" spans="1:2" x14ac:dyDescent="0.25">
      <c r="A1353" s="69" t="s">
        <v>4650</v>
      </c>
      <c r="B1353" s="69" t="s">
        <v>4649</v>
      </c>
    </row>
    <row r="1354" spans="1:2" x14ac:dyDescent="0.25">
      <c r="A1354" s="69" t="s">
        <v>953</v>
      </c>
      <c r="B1354" s="69" t="s">
        <v>953</v>
      </c>
    </row>
    <row r="1355" spans="1:2" x14ac:dyDescent="0.25">
      <c r="A1355" s="69" t="s">
        <v>4651</v>
      </c>
      <c r="B1355" s="69" t="s">
        <v>4651</v>
      </c>
    </row>
    <row r="1356" spans="1:2" x14ac:dyDescent="0.25">
      <c r="A1356" s="69" t="s">
        <v>954</v>
      </c>
      <c r="B1356" s="69" t="s">
        <v>954</v>
      </c>
    </row>
    <row r="1357" spans="1:2" x14ac:dyDescent="0.25">
      <c r="A1357" s="69" t="s">
        <v>955</v>
      </c>
      <c r="B1357" s="69" t="s">
        <v>955</v>
      </c>
    </row>
    <row r="1358" spans="1:2" x14ac:dyDescent="0.25">
      <c r="A1358" s="69" t="s">
        <v>4652</v>
      </c>
      <c r="B1358" s="69" t="s">
        <v>4652</v>
      </c>
    </row>
    <row r="1359" spans="1:2" x14ac:dyDescent="0.25">
      <c r="A1359" s="69" t="s">
        <v>956</v>
      </c>
      <c r="B1359" s="69" t="s">
        <v>956</v>
      </c>
    </row>
    <row r="1360" spans="1:2" x14ac:dyDescent="0.25">
      <c r="A1360" s="69" t="s">
        <v>957</v>
      </c>
      <c r="B1360" s="69" t="s">
        <v>957</v>
      </c>
    </row>
    <row r="1361" spans="1:2" x14ac:dyDescent="0.25">
      <c r="A1361" s="69" t="s">
        <v>958</v>
      </c>
      <c r="B1361" s="69" t="s">
        <v>958</v>
      </c>
    </row>
    <row r="1362" spans="1:2" x14ac:dyDescent="0.25">
      <c r="A1362" s="69" t="s">
        <v>959</v>
      </c>
      <c r="B1362" s="69" t="s">
        <v>959</v>
      </c>
    </row>
    <row r="1363" spans="1:2" x14ac:dyDescent="0.25">
      <c r="A1363" s="69" t="s">
        <v>960</v>
      </c>
      <c r="B1363" s="69" t="s">
        <v>960</v>
      </c>
    </row>
    <row r="1364" spans="1:2" x14ac:dyDescent="0.25">
      <c r="A1364" s="69" t="s">
        <v>961</v>
      </c>
      <c r="B1364" s="69" t="s">
        <v>961</v>
      </c>
    </row>
    <row r="1365" spans="1:2" x14ac:dyDescent="0.25">
      <c r="A1365" s="69" t="s">
        <v>2713</v>
      </c>
      <c r="B1365" s="69" t="s">
        <v>2713</v>
      </c>
    </row>
    <row r="1366" spans="1:2" x14ac:dyDescent="0.25">
      <c r="A1366" s="69" t="s">
        <v>4653</v>
      </c>
      <c r="B1366" s="69" t="s">
        <v>4654</v>
      </c>
    </row>
    <row r="1367" spans="1:2" x14ac:dyDescent="0.25">
      <c r="A1367" s="69" t="s">
        <v>962</v>
      </c>
      <c r="B1367" s="69" t="s">
        <v>4654</v>
      </c>
    </row>
    <row r="1368" spans="1:2" x14ac:dyDescent="0.25">
      <c r="A1368" s="69" t="s">
        <v>963</v>
      </c>
      <c r="B1368" s="69" t="s">
        <v>2146</v>
      </c>
    </row>
    <row r="1369" spans="1:2" x14ac:dyDescent="0.25">
      <c r="A1369" s="69" t="s">
        <v>964</v>
      </c>
      <c r="B1369" s="69" t="s">
        <v>2147</v>
      </c>
    </row>
    <row r="1370" spans="1:2" x14ac:dyDescent="0.25">
      <c r="A1370" s="69" t="s">
        <v>965</v>
      </c>
      <c r="B1370" s="69" t="s">
        <v>2148</v>
      </c>
    </row>
    <row r="1371" spans="1:2" x14ac:dyDescent="0.25">
      <c r="A1371" s="69" t="s">
        <v>966</v>
      </c>
      <c r="B1371" s="69" t="s">
        <v>2149</v>
      </c>
    </row>
    <row r="1372" spans="1:2" x14ac:dyDescent="0.25">
      <c r="A1372" s="69" t="s">
        <v>967</v>
      </c>
      <c r="B1372" s="69" t="s">
        <v>2150</v>
      </c>
    </row>
    <row r="1373" spans="1:2" x14ac:dyDescent="0.25">
      <c r="A1373" s="69" t="s">
        <v>968</v>
      </c>
      <c r="B1373" s="69" t="s">
        <v>2151</v>
      </c>
    </row>
    <row r="1374" spans="1:2" x14ac:dyDescent="0.25">
      <c r="A1374" s="69" t="s">
        <v>969</v>
      </c>
      <c r="B1374" s="69" t="s">
        <v>2152</v>
      </c>
    </row>
    <row r="1375" spans="1:2" x14ac:dyDescent="0.25">
      <c r="A1375" s="69" t="s">
        <v>2714</v>
      </c>
      <c r="B1375" s="69" t="s">
        <v>2714</v>
      </c>
    </row>
    <row r="1376" spans="1:2" x14ac:dyDescent="0.25">
      <c r="A1376" s="69" t="s">
        <v>970</v>
      </c>
      <c r="B1376" s="69" t="s">
        <v>2153</v>
      </c>
    </row>
    <row r="1377" spans="1:2" x14ac:dyDescent="0.25">
      <c r="A1377" s="69" t="s">
        <v>971</v>
      </c>
      <c r="B1377" s="69" t="s">
        <v>2154</v>
      </c>
    </row>
    <row r="1378" spans="1:2" x14ac:dyDescent="0.25">
      <c r="A1378" s="69" t="s">
        <v>972</v>
      </c>
      <c r="B1378" s="69" t="s">
        <v>2155</v>
      </c>
    </row>
    <row r="1379" spans="1:2" x14ac:dyDescent="0.25">
      <c r="A1379" s="69" t="s">
        <v>973</v>
      </c>
      <c r="B1379" s="69" t="s">
        <v>2156</v>
      </c>
    </row>
    <row r="1380" spans="1:2" x14ac:dyDescent="0.25">
      <c r="A1380" s="69" t="s">
        <v>974</v>
      </c>
      <c r="B1380" s="69" t="s">
        <v>2157</v>
      </c>
    </row>
    <row r="1381" spans="1:2" x14ac:dyDescent="0.25">
      <c r="A1381" s="69" t="s">
        <v>975</v>
      </c>
      <c r="B1381" s="69" t="s">
        <v>2158</v>
      </c>
    </row>
    <row r="1382" spans="1:2" x14ac:dyDescent="0.25">
      <c r="A1382" s="69" t="s">
        <v>976</v>
      </c>
      <c r="B1382" s="69" t="s">
        <v>2159</v>
      </c>
    </row>
    <row r="1383" spans="1:2" x14ac:dyDescent="0.25">
      <c r="A1383" s="69" t="s">
        <v>977</v>
      </c>
      <c r="B1383" s="69" t="s">
        <v>2160</v>
      </c>
    </row>
    <row r="1384" spans="1:2" x14ac:dyDescent="0.25">
      <c r="A1384" s="69" t="s">
        <v>978</v>
      </c>
      <c r="B1384" s="69" t="s">
        <v>2161</v>
      </c>
    </row>
    <row r="1385" spans="1:2" x14ac:dyDescent="0.25">
      <c r="A1385" s="69" t="s">
        <v>979</v>
      </c>
      <c r="B1385" s="69" t="s">
        <v>2162</v>
      </c>
    </row>
    <row r="1386" spans="1:2" x14ac:dyDescent="0.25">
      <c r="A1386" s="69" t="s">
        <v>980</v>
      </c>
      <c r="B1386" s="69" t="s">
        <v>2163</v>
      </c>
    </row>
    <row r="1387" spans="1:2" x14ac:dyDescent="0.25">
      <c r="A1387" s="69" t="s">
        <v>4655</v>
      </c>
      <c r="B1387" s="69" t="s">
        <v>4655</v>
      </c>
    </row>
    <row r="1388" spans="1:2" x14ac:dyDescent="0.25">
      <c r="A1388" s="69" t="s">
        <v>981</v>
      </c>
      <c r="B1388" s="69" t="s">
        <v>2164</v>
      </c>
    </row>
    <row r="1389" spans="1:2" x14ac:dyDescent="0.25">
      <c r="A1389" s="69" t="s">
        <v>982</v>
      </c>
      <c r="B1389" s="69" t="s">
        <v>2165</v>
      </c>
    </row>
    <row r="1390" spans="1:2" x14ac:dyDescent="0.25">
      <c r="A1390" s="69" t="s">
        <v>983</v>
      </c>
      <c r="B1390" s="69" t="s">
        <v>2166</v>
      </c>
    </row>
    <row r="1391" spans="1:2" x14ac:dyDescent="0.25">
      <c r="A1391" s="69" t="s">
        <v>984</v>
      </c>
      <c r="B1391" s="69" t="s">
        <v>2167</v>
      </c>
    </row>
    <row r="1392" spans="1:2" x14ac:dyDescent="0.25">
      <c r="A1392" s="69" t="s">
        <v>985</v>
      </c>
      <c r="B1392" s="69" t="s">
        <v>2168</v>
      </c>
    </row>
    <row r="1393" spans="1:2" x14ac:dyDescent="0.25">
      <c r="A1393" s="69" t="s">
        <v>986</v>
      </c>
      <c r="B1393" s="69" t="s">
        <v>2169</v>
      </c>
    </row>
    <row r="1394" spans="1:2" x14ac:dyDescent="0.25">
      <c r="A1394" s="69" t="s">
        <v>987</v>
      </c>
      <c r="B1394" s="69" t="s">
        <v>4656</v>
      </c>
    </row>
    <row r="1395" spans="1:2" x14ac:dyDescent="0.25">
      <c r="A1395" s="69" t="s">
        <v>988</v>
      </c>
      <c r="B1395" s="69" t="s">
        <v>2170</v>
      </c>
    </row>
    <row r="1396" spans="1:2" x14ac:dyDescent="0.25">
      <c r="A1396" s="69" t="s">
        <v>989</v>
      </c>
      <c r="B1396" s="69" t="s">
        <v>2171</v>
      </c>
    </row>
    <row r="1397" spans="1:2" x14ac:dyDescent="0.25">
      <c r="A1397" s="69" t="s">
        <v>990</v>
      </c>
      <c r="B1397" s="69" t="s">
        <v>2172</v>
      </c>
    </row>
    <row r="1398" spans="1:2" x14ac:dyDescent="0.25">
      <c r="A1398" s="69" t="s">
        <v>991</v>
      </c>
      <c r="B1398" s="69" t="s">
        <v>2173</v>
      </c>
    </row>
    <row r="1399" spans="1:2" x14ac:dyDescent="0.25">
      <c r="A1399" s="69" t="s">
        <v>992</v>
      </c>
      <c r="B1399" s="69" t="s">
        <v>2174</v>
      </c>
    </row>
    <row r="1400" spans="1:2" x14ac:dyDescent="0.25">
      <c r="A1400" s="69" t="s">
        <v>993</v>
      </c>
      <c r="B1400" s="69" t="s">
        <v>2175</v>
      </c>
    </row>
    <row r="1401" spans="1:2" x14ac:dyDescent="0.25">
      <c r="A1401" s="69" t="s">
        <v>994</v>
      </c>
      <c r="B1401" s="69" t="s">
        <v>2201</v>
      </c>
    </row>
    <row r="1402" spans="1:2" x14ac:dyDescent="0.25">
      <c r="A1402" s="69" t="s">
        <v>4657</v>
      </c>
      <c r="B1402" s="69" t="s">
        <v>4657</v>
      </c>
    </row>
    <row r="1403" spans="1:2" x14ac:dyDescent="0.25">
      <c r="A1403" s="69" t="s">
        <v>2715</v>
      </c>
      <c r="B1403" s="69" t="s">
        <v>2715</v>
      </c>
    </row>
    <row r="1404" spans="1:2" x14ac:dyDescent="0.25">
      <c r="A1404" s="69" t="s">
        <v>2716</v>
      </c>
      <c r="B1404" s="69" t="s">
        <v>2716</v>
      </c>
    </row>
    <row r="1405" spans="1:2" x14ac:dyDescent="0.25">
      <c r="A1405" s="69" t="s">
        <v>995</v>
      </c>
      <c r="B1405" s="69" t="s">
        <v>2176</v>
      </c>
    </row>
    <row r="1406" spans="1:2" x14ac:dyDescent="0.25">
      <c r="A1406" s="69" t="s">
        <v>996</v>
      </c>
      <c r="B1406" s="69" t="s">
        <v>2177</v>
      </c>
    </row>
    <row r="1407" spans="1:2" x14ac:dyDescent="0.25">
      <c r="A1407" s="69" t="s">
        <v>997</v>
      </c>
      <c r="B1407" s="69" t="s">
        <v>2199</v>
      </c>
    </row>
    <row r="1408" spans="1:2" x14ac:dyDescent="0.25">
      <c r="A1408" s="69" t="s">
        <v>997</v>
      </c>
      <c r="B1408" s="69" t="s">
        <v>2199</v>
      </c>
    </row>
    <row r="1409" spans="1:2" x14ac:dyDescent="0.25">
      <c r="A1409" s="69" t="s">
        <v>998</v>
      </c>
      <c r="B1409" s="69" t="s">
        <v>2178</v>
      </c>
    </row>
    <row r="1410" spans="1:2" x14ac:dyDescent="0.25">
      <c r="A1410" s="69" t="s">
        <v>999</v>
      </c>
      <c r="B1410" s="69" t="s">
        <v>2145</v>
      </c>
    </row>
    <row r="1411" spans="1:2" x14ac:dyDescent="0.25">
      <c r="A1411" s="69" t="s">
        <v>1000</v>
      </c>
      <c r="B1411" s="69" t="s">
        <v>2179</v>
      </c>
    </row>
    <row r="1412" spans="1:2" x14ac:dyDescent="0.25">
      <c r="A1412" s="69" t="s">
        <v>4658</v>
      </c>
      <c r="B1412" s="69" t="s">
        <v>4658</v>
      </c>
    </row>
    <row r="1413" spans="1:2" x14ac:dyDescent="0.25">
      <c r="A1413" s="69" t="s">
        <v>1001</v>
      </c>
      <c r="B1413" s="69" t="s">
        <v>2202</v>
      </c>
    </row>
    <row r="1414" spans="1:2" x14ac:dyDescent="0.25">
      <c r="A1414" s="69" t="s">
        <v>1002</v>
      </c>
      <c r="B1414" s="69" t="s">
        <v>2180</v>
      </c>
    </row>
    <row r="1415" spans="1:2" x14ac:dyDescent="0.25">
      <c r="A1415" s="69" t="s">
        <v>1003</v>
      </c>
      <c r="B1415" s="69" t="s">
        <v>2181</v>
      </c>
    </row>
    <row r="1416" spans="1:2" x14ac:dyDescent="0.25">
      <c r="A1416" s="69" t="s">
        <v>1004</v>
      </c>
      <c r="B1416" s="69" t="s">
        <v>2182</v>
      </c>
    </row>
    <row r="1417" spans="1:2" x14ac:dyDescent="0.25">
      <c r="A1417" s="69" t="s">
        <v>4659</v>
      </c>
      <c r="B1417" s="69" t="s">
        <v>4659</v>
      </c>
    </row>
    <row r="1418" spans="1:2" x14ac:dyDescent="0.25">
      <c r="A1418" s="69" t="s">
        <v>1005</v>
      </c>
      <c r="B1418" s="69" t="s">
        <v>2183</v>
      </c>
    </row>
    <row r="1419" spans="1:2" x14ac:dyDescent="0.25">
      <c r="A1419" s="69" t="s">
        <v>1006</v>
      </c>
      <c r="B1419" s="69" t="s">
        <v>2184</v>
      </c>
    </row>
    <row r="1420" spans="1:2" x14ac:dyDescent="0.25">
      <c r="A1420" s="69" t="s">
        <v>1007</v>
      </c>
      <c r="B1420" s="69" t="s">
        <v>1241</v>
      </c>
    </row>
    <row r="1421" spans="1:2" x14ac:dyDescent="0.25">
      <c r="A1421" s="69" t="s">
        <v>1008</v>
      </c>
      <c r="B1421" s="69" t="s">
        <v>2185</v>
      </c>
    </row>
    <row r="1422" spans="1:2" x14ac:dyDescent="0.25">
      <c r="A1422" s="69" t="s">
        <v>1009</v>
      </c>
      <c r="B1422" s="69" t="s">
        <v>2186</v>
      </c>
    </row>
    <row r="1423" spans="1:2" x14ac:dyDescent="0.25">
      <c r="A1423" s="69" t="s">
        <v>1010</v>
      </c>
      <c r="B1423" s="69" t="s">
        <v>2187</v>
      </c>
    </row>
    <row r="1424" spans="1:2" x14ac:dyDescent="0.25">
      <c r="A1424" s="69" t="s">
        <v>1011</v>
      </c>
      <c r="B1424" s="69" t="s">
        <v>2188</v>
      </c>
    </row>
    <row r="1425" spans="1:2" x14ac:dyDescent="0.25">
      <c r="A1425" s="69" t="s">
        <v>1012</v>
      </c>
      <c r="B1425" s="69" t="s">
        <v>2189</v>
      </c>
    </row>
    <row r="1426" spans="1:2" x14ac:dyDescent="0.25">
      <c r="A1426" s="69" t="s">
        <v>1013</v>
      </c>
      <c r="B1426" s="69" t="s">
        <v>2190</v>
      </c>
    </row>
    <row r="1427" spans="1:2" x14ac:dyDescent="0.25">
      <c r="A1427" s="69" t="s">
        <v>1014</v>
      </c>
      <c r="B1427" s="69" t="s">
        <v>2191</v>
      </c>
    </row>
    <row r="1428" spans="1:2" x14ac:dyDescent="0.25">
      <c r="A1428" s="69" t="s">
        <v>1015</v>
      </c>
      <c r="B1428" s="69" t="s">
        <v>2192</v>
      </c>
    </row>
    <row r="1429" spans="1:2" x14ac:dyDescent="0.25">
      <c r="A1429" s="69" t="s">
        <v>1016</v>
      </c>
      <c r="B1429" s="69" t="s">
        <v>2193</v>
      </c>
    </row>
    <row r="1430" spans="1:2" x14ac:dyDescent="0.25">
      <c r="A1430" s="69" t="s">
        <v>1017</v>
      </c>
      <c r="B1430" s="69" t="s">
        <v>2194</v>
      </c>
    </row>
    <row r="1431" spans="1:2" x14ac:dyDescent="0.25">
      <c r="A1431" s="69" t="s">
        <v>4660</v>
      </c>
      <c r="B1431" s="69" t="s">
        <v>4660</v>
      </c>
    </row>
    <row r="1432" spans="1:2" x14ac:dyDescent="0.25">
      <c r="A1432" s="69" t="s">
        <v>1018</v>
      </c>
      <c r="B1432" s="69" t="s">
        <v>2195</v>
      </c>
    </row>
    <row r="1433" spans="1:2" x14ac:dyDescent="0.25">
      <c r="A1433" s="69" t="s">
        <v>4661</v>
      </c>
      <c r="B1433" s="69" t="s">
        <v>4661</v>
      </c>
    </row>
    <row r="1434" spans="1:2" x14ac:dyDescent="0.25">
      <c r="A1434" s="69" t="s">
        <v>1019</v>
      </c>
      <c r="B1434" s="69" t="s">
        <v>2203</v>
      </c>
    </row>
    <row r="1435" spans="1:2" x14ac:dyDescent="0.25">
      <c r="A1435" s="69" t="s">
        <v>1020</v>
      </c>
      <c r="B1435" s="69" t="s">
        <v>2211</v>
      </c>
    </row>
    <row r="1436" spans="1:2" x14ac:dyDescent="0.25">
      <c r="A1436" s="69" t="s">
        <v>4662</v>
      </c>
      <c r="B1436" s="69" t="s">
        <v>4662</v>
      </c>
    </row>
    <row r="1437" spans="1:2" x14ac:dyDescent="0.25">
      <c r="A1437" s="69" t="s">
        <v>1021</v>
      </c>
      <c r="B1437" s="69" t="s">
        <v>2212</v>
      </c>
    </row>
    <row r="1438" spans="1:2" x14ac:dyDescent="0.25">
      <c r="A1438" s="69" t="s">
        <v>1022</v>
      </c>
      <c r="B1438" s="69" t="s">
        <v>2204</v>
      </c>
    </row>
    <row r="1439" spans="1:2" x14ac:dyDescent="0.25">
      <c r="A1439" s="69" t="s">
        <v>1023</v>
      </c>
      <c r="B1439" s="69" t="s">
        <v>2213</v>
      </c>
    </row>
    <row r="1440" spans="1:2" x14ac:dyDescent="0.25">
      <c r="A1440" s="69" t="s">
        <v>1024</v>
      </c>
      <c r="B1440" s="69" t="s">
        <v>2214</v>
      </c>
    </row>
    <row r="1441" spans="1:2" x14ac:dyDescent="0.25">
      <c r="A1441" s="69" t="s">
        <v>1025</v>
      </c>
      <c r="B1441" s="69" t="s">
        <v>2215</v>
      </c>
    </row>
    <row r="1442" spans="1:2" x14ac:dyDescent="0.25">
      <c r="A1442" s="69" t="s">
        <v>4663</v>
      </c>
      <c r="B1442" s="69" t="s">
        <v>4663</v>
      </c>
    </row>
    <row r="1443" spans="1:2" x14ac:dyDescent="0.25">
      <c r="A1443" s="69" t="s">
        <v>1026</v>
      </c>
      <c r="B1443" s="69" t="s">
        <v>2205</v>
      </c>
    </row>
    <row r="1444" spans="1:2" x14ac:dyDescent="0.25">
      <c r="A1444" s="69" t="s">
        <v>1027</v>
      </c>
      <c r="B1444" s="69" t="s">
        <v>2216</v>
      </c>
    </row>
    <row r="1445" spans="1:2" x14ac:dyDescent="0.25">
      <c r="A1445" s="69" t="s">
        <v>1028</v>
      </c>
      <c r="B1445" s="69" t="s">
        <v>2217</v>
      </c>
    </row>
    <row r="1446" spans="1:2" x14ac:dyDescent="0.25">
      <c r="A1446" s="69" t="s">
        <v>1029</v>
      </c>
      <c r="B1446" s="69" t="s">
        <v>2218</v>
      </c>
    </row>
    <row r="1447" spans="1:2" x14ac:dyDescent="0.25">
      <c r="A1447" s="69" t="s">
        <v>1030</v>
      </c>
      <c r="B1447" s="69" t="s">
        <v>2219</v>
      </c>
    </row>
    <row r="1448" spans="1:2" x14ac:dyDescent="0.25">
      <c r="A1448" s="69" t="s">
        <v>1031</v>
      </c>
      <c r="B1448" s="69" t="s">
        <v>2220</v>
      </c>
    </row>
    <row r="1449" spans="1:2" x14ac:dyDescent="0.25">
      <c r="A1449" s="69" t="s">
        <v>1032</v>
      </c>
      <c r="B1449" s="69" t="s">
        <v>2221</v>
      </c>
    </row>
    <row r="1450" spans="1:2" x14ac:dyDescent="0.25">
      <c r="A1450" s="69" t="s">
        <v>1033</v>
      </c>
      <c r="B1450" s="69" t="s">
        <v>2222</v>
      </c>
    </row>
    <row r="1451" spans="1:2" x14ac:dyDescent="0.25">
      <c r="A1451" s="69" t="s">
        <v>1034</v>
      </c>
      <c r="B1451" s="69" t="s">
        <v>2223</v>
      </c>
    </row>
    <row r="1452" spans="1:2" x14ac:dyDescent="0.25">
      <c r="A1452" s="69" t="s">
        <v>1035</v>
      </c>
      <c r="B1452" s="69" t="s">
        <v>2224</v>
      </c>
    </row>
    <row r="1453" spans="1:2" x14ac:dyDescent="0.25">
      <c r="A1453" s="69" t="s">
        <v>1036</v>
      </c>
      <c r="B1453" s="69" t="s">
        <v>2225</v>
      </c>
    </row>
    <row r="1454" spans="1:2" x14ac:dyDescent="0.25">
      <c r="A1454" s="69" t="s">
        <v>4664</v>
      </c>
      <c r="B1454" s="69" t="s">
        <v>1037</v>
      </c>
    </row>
    <row r="1455" spans="1:2" x14ac:dyDescent="0.25">
      <c r="A1455" s="69" t="s">
        <v>1037</v>
      </c>
      <c r="B1455" s="69" t="s">
        <v>4665</v>
      </c>
    </row>
    <row r="1456" spans="1:2" x14ac:dyDescent="0.25">
      <c r="A1456" s="69" t="s">
        <v>1038</v>
      </c>
      <c r="B1456" s="69" t="s">
        <v>2226</v>
      </c>
    </row>
    <row r="1457" spans="1:2" x14ac:dyDescent="0.25">
      <c r="A1457" s="69" t="s">
        <v>1039</v>
      </c>
      <c r="B1457" s="69" t="s">
        <v>2227</v>
      </c>
    </row>
    <row r="1458" spans="1:2" x14ac:dyDescent="0.25">
      <c r="A1458" s="69" t="s">
        <v>4666</v>
      </c>
      <c r="B1458" s="69" t="s">
        <v>1040</v>
      </c>
    </row>
    <row r="1459" spans="1:2" x14ac:dyDescent="0.25">
      <c r="A1459" s="69" t="s">
        <v>1040</v>
      </c>
      <c r="B1459" s="69" t="s">
        <v>4667</v>
      </c>
    </row>
    <row r="1460" spans="1:2" x14ac:dyDescent="0.25">
      <c r="A1460" s="69" t="s">
        <v>4668</v>
      </c>
      <c r="B1460" s="69" t="s">
        <v>4668</v>
      </c>
    </row>
    <row r="1461" spans="1:2" x14ac:dyDescent="0.25">
      <c r="A1461" s="69" t="s">
        <v>1041</v>
      </c>
      <c r="B1461" s="69" t="s">
        <v>2228</v>
      </c>
    </row>
    <row r="1462" spans="1:2" x14ac:dyDescent="0.25">
      <c r="A1462" s="69" t="s">
        <v>4669</v>
      </c>
      <c r="B1462" s="69" t="s">
        <v>4669</v>
      </c>
    </row>
    <row r="1463" spans="1:2" x14ac:dyDescent="0.25">
      <c r="A1463" s="69" t="s">
        <v>4670</v>
      </c>
      <c r="B1463" s="69" t="s">
        <v>4670</v>
      </c>
    </row>
    <row r="1464" spans="1:2" x14ac:dyDescent="0.25">
      <c r="A1464" s="69" t="s">
        <v>1042</v>
      </c>
      <c r="B1464" s="69" t="s">
        <v>607</v>
      </c>
    </row>
    <row r="1465" spans="1:2" x14ac:dyDescent="0.25">
      <c r="A1465" s="69" t="s">
        <v>1043</v>
      </c>
      <c r="B1465" s="69" t="s">
        <v>2209</v>
      </c>
    </row>
    <row r="1466" spans="1:2" x14ac:dyDescent="0.25">
      <c r="A1466" s="69" t="s">
        <v>4671</v>
      </c>
      <c r="B1466" s="69" t="s">
        <v>4671</v>
      </c>
    </row>
    <row r="1467" spans="1:2" x14ac:dyDescent="0.25">
      <c r="A1467" s="69" t="s">
        <v>1044</v>
      </c>
      <c r="B1467" s="69" t="s">
        <v>2206</v>
      </c>
    </row>
    <row r="1468" spans="1:2" x14ac:dyDescent="0.25">
      <c r="A1468" s="69" t="s">
        <v>1045</v>
      </c>
      <c r="B1468" s="69" t="s">
        <v>2229</v>
      </c>
    </row>
    <row r="1469" spans="1:2" x14ac:dyDescent="0.25">
      <c r="A1469" s="69" t="s">
        <v>1046</v>
      </c>
      <c r="B1469" s="69" t="s">
        <v>2207</v>
      </c>
    </row>
    <row r="1470" spans="1:2" x14ac:dyDescent="0.25">
      <c r="A1470" s="69" t="s">
        <v>4672</v>
      </c>
      <c r="B1470" s="69" t="s">
        <v>4672</v>
      </c>
    </row>
    <row r="1471" spans="1:2" x14ac:dyDescent="0.25">
      <c r="A1471" s="69" t="s">
        <v>1047</v>
      </c>
      <c r="B1471" s="69" t="s">
        <v>2230</v>
      </c>
    </row>
    <row r="1472" spans="1:2" x14ac:dyDescent="0.25">
      <c r="A1472" s="69" t="s">
        <v>1048</v>
      </c>
      <c r="B1472" s="69" t="s">
        <v>2208</v>
      </c>
    </row>
    <row r="1473" spans="1:2" x14ac:dyDescent="0.25">
      <c r="A1473" s="69" t="s">
        <v>1049</v>
      </c>
      <c r="B1473" s="69" t="s">
        <v>2231</v>
      </c>
    </row>
    <row r="1474" spans="1:2" x14ac:dyDescent="0.25">
      <c r="A1474" s="69" t="s">
        <v>1050</v>
      </c>
      <c r="B1474" s="69" t="s">
        <v>2232</v>
      </c>
    </row>
    <row r="1475" spans="1:2" x14ac:dyDescent="0.25">
      <c r="A1475" s="69" t="s">
        <v>1051</v>
      </c>
      <c r="B1475" s="69" t="s">
        <v>2233</v>
      </c>
    </row>
    <row r="1476" spans="1:2" x14ac:dyDescent="0.25">
      <c r="A1476" s="69" t="s">
        <v>1052</v>
      </c>
      <c r="B1476" s="69" t="s">
        <v>2234</v>
      </c>
    </row>
    <row r="1477" spans="1:2" x14ac:dyDescent="0.25">
      <c r="A1477" s="69" t="s">
        <v>1053</v>
      </c>
      <c r="B1477" s="69" t="s">
        <v>2235</v>
      </c>
    </row>
    <row r="1478" spans="1:2" s="26" customFormat="1" x14ac:dyDescent="0.25">
      <c r="A1478" s="69" t="s">
        <v>1054</v>
      </c>
      <c r="B1478" s="69" t="s">
        <v>2236</v>
      </c>
    </row>
    <row r="1479" spans="1:2" x14ac:dyDescent="0.25">
      <c r="A1479" s="69" t="s">
        <v>1055</v>
      </c>
      <c r="B1479" s="69" t="s">
        <v>2237</v>
      </c>
    </row>
    <row r="1480" spans="1:2" x14ac:dyDescent="0.25">
      <c r="A1480" s="69" t="s">
        <v>1056</v>
      </c>
      <c r="B1480" s="69" t="s">
        <v>2238</v>
      </c>
    </row>
    <row r="1481" spans="1:2" x14ac:dyDescent="0.25">
      <c r="A1481" s="69" t="s">
        <v>1057</v>
      </c>
      <c r="B1481" s="69" t="s">
        <v>2239</v>
      </c>
    </row>
    <row r="1482" spans="1:2" x14ac:dyDescent="0.25">
      <c r="A1482" s="69" t="s">
        <v>4673</v>
      </c>
      <c r="B1482" s="69" t="s">
        <v>4673</v>
      </c>
    </row>
    <row r="1483" spans="1:2" x14ac:dyDescent="0.25">
      <c r="A1483" s="69" t="s">
        <v>1058</v>
      </c>
      <c r="B1483" s="69" t="s">
        <v>2240</v>
      </c>
    </row>
    <row r="1484" spans="1:2" x14ac:dyDescent="0.25">
      <c r="A1484" s="69" t="s">
        <v>1059</v>
      </c>
      <c r="B1484" s="69" t="s">
        <v>2241</v>
      </c>
    </row>
    <row r="1485" spans="1:2" x14ac:dyDescent="0.25">
      <c r="A1485" s="69" t="s">
        <v>1060</v>
      </c>
      <c r="B1485" s="69" t="s">
        <v>2242</v>
      </c>
    </row>
    <row r="1486" spans="1:2" x14ac:dyDescent="0.25">
      <c r="A1486" s="69" t="s">
        <v>1061</v>
      </c>
      <c r="B1486" s="69" t="s">
        <v>2243</v>
      </c>
    </row>
    <row r="1487" spans="1:2" x14ac:dyDescent="0.25">
      <c r="A1487" s="69" t="s">
        <v>1062</v>
      </c>
      <c r="B1487" s="69" t="s">
        <v>2244</v>
      </c>
    </row>
    <row r="1488" spans="1:2" x14ac:dyDescent="0.25">
      <c r="A1488" s="69" t="s">
        <v>1063</v>
      </c>
      <c r="B1488" s="69" t="s">
        <v>2245</v>
      </c>
    </row>
    <row r="1489" spans="1:2" x14ac:dyDescent="0.25">
      <c r="A1489" s="69" t="s">
        <v>2717</v>
      </c>
      <c r="B1489" s="69" t="s">
        <v>2717</v>
      </c>
    </row>
    <row r="1490" spans="1:2" x14ac:dyDescent="0.25">
      <c r="A1490" s="69" t="s">
        <v>1064</v>
      </c>
      <c r="B1490" s="69" t="s">
        <v>2246</v>
      </c>
    </row>
    <row r="1491" spans="1:2" x14ac:dyDescent="0.25">
      <c r="A1491" s="69" t="s">
        <v>1065</v>
      </c>
      <c r="B1491" s="69" t="s">
        <v>2247</v>
      </c>
    </row>
    <row r="1492" spans="1:2" x14ac:dyDescent="0.25">
      <c r="A1492" s="69" t="s">
        <v>1066</v>
      </c>
      <c r="B1492" s="69" t="s">
        <v>2248</v>
      </c>
    </row>
    <row r="1493" spans="1:2" x14ac:dyDescent="0.25">
      <c r="A1493" s="69" t="s">
        <v>1067</v>
      </c>
      <c r="B1493" s="69" t="s">
        <v>2249</v>
      </c>
    </row>
    <row r="1494" spans="1:2" x14ac:dyDescent="0.25">
      <c r="A1494" s="69" t="s">
        <v>1068</v>
      </c>
      <c r="B1494" s="69" t="s">
        <v>2250</v>
      </c>
    </row>
    <row r="1495" spans="1:2" x14ac:dyDescent="0.25">
      <c r="A1495" s="69" t="s">
        <v>1069</v>
      </c>
      <c r="B1495" s="69" t="s">
        <v>2251</v>
      </c>
    </row>
    <row r="1496" spans="1:2" x14ac:dyDescent="0.25">
      <c r="A1496" s="69" t="s">
        <v>1070</v>
      </c>
      <c r="B1496" s="69" t="s">
        <v>2252</v>
      </c>
    </row>
    <row r="1497" spans="1:2" x14ac:dyDescent="0.25">
      <c r="A1497" s="69" t="s">
        <v>1071</v>
      </c>
      <c r="B1497" s="69" t="s">
        <v>2253</v>
      </c>
    </row>
    <row r="1498" spans="1:2" x14ac:dyDescent="0.25">
      <c r="A1498" s="69" t="s">
        <v>1072</v>
      </c>
      <c r="B1498" s="69" t="s">
        <v>2254</v>
      </c>
    </row>
    <row r="1499" spans="1:2" x14ac:dyDescent="0.25">
      <c r="A1499" s="69" t="s">
        <v>1073</v>
      </c>
      <c r="B1499" s="69" t="s">
        <v>2255</v>
      </c>
    </row>
    <row r="1500" spans="1:2" x14ac:dyDescent="0.25">
      <c r="A1500" s="69" t="s">
        <v>1074</v>
      </c>
      <c r="B1500" s="69" t="s">
        <v>2256</v>
      </c>
    </row>
    <row r="1501" spans="1:2" x14ac:dyDescent="0.25">
      <c r="A1501" s="69" t="s">
        <v>1075</v>
      </c>
      <c r="B1501" s="69" t="s">
        <v>2257</v>
      </c>
    </row>
    <row r="1502" spans="1:2" x14ac:dyDescent="0.25">
      <c r="A1502" s="69" t="s">
        <v>1076</v>
      </c>
      <c r="B1502" s="69" t="s">
        <v>2258</v>
      </c>
    </row>
    <row r="1503" spans="1:2" x14ac:dyDescent="0.25">
      <c r="A1503" s="69" t="s">
        <v>4674</v>
      </c>
      <c r="B1503" s="69" t="s">
        <v>4674</v>
      </c>
    </row>
    <row r="1504" spans="1:2" x14ac:dyDescent="0.25">
      <c r="A1504" s="69" t="s">
        <v>1077</v>
      </c>
      <c r="B1504" s="69" t="s">
        <v>2259</v>
      </c>
    </row>
    <row r="1505" spans="1:2" x14ac:dyDescent="0.25">
      <c r="A1505" s="69" t="s">
        <v>1078</v>
      </c>
      <c r="B1505" s="69" t="s">
        <v>1078</v>
      </c>
    </row>
    <row r="1506" spans="1:2" x14ac:dyDescent="0.25">
      <c r="A1506" s="69" t="s">
        <v>4675</v>
      </c>
      <c r="B1506" s="69" t="s">
        <v>4675</v>
      </c>
    </row>
    <row r="1507" spans="1:2" x14ac:dyDescent="0.25">
      <c r="A1507" s="69" t="s">
        <v>1079</v>
      </c>
      <c r="B1507" s="69" t="s">
        <v>1079</v>
      </c>
    </row>
    <row r="1508" spans="1:2" x14ac:dyDescent="0.25">
      <c r="A1508" s="69" t="s">
        <v>4676</v>
      </c>
      <c r="B1508" s="69" t="s">
        <v>4676</v>
      </c>
    </row>
    <row r="1509" spans="1:2" x14ac:dyDescent="0.25">
      <c r="A1509" s="69" t="s">
        <v>1080</v>
      </c>
      <c r="B1509" s="69" t="s">
        <v>1080</v>
      </c>
    </row>
    <row r="1510" spans="1:2" x14ac:dyDescent="0.25">
      <c r="A1510" s="69" t="s">
        <v>1081</v>
      </c>
      <c r="B1510" s="69" t="s">
        <v>1081</v>
      </c>
    </row>
    <row r="1511" spans="1:2" x14ac:dyDescent="0.25">
      <c r="A1511" s="69" t="s">
        <v>1082</v>
      </c>
      <c r="B1511" s="69" t="s">
        <v>1082</v>
      </c>
    </row>
    <row r="1512" spans="1:2" x14ac:dyDescent="0.25">
      <c r="A1512" s="69" t="s">
        <v>1083</v>
      </c>
      <c r="B1512" s="69" t="s">
        <v>1083</v>
      </c>
    </row>
    <row r="1513" spans="1:2" x14ac:dyDescent="0.25">
      <c r="A1513" s="69" t="s">
        <v>1084</v>
      </c>
      <c r="B1513" s="69" t="s">
        <v>1084</v>
      </c>
    </row>
    <row r="1514" spans="1:2" x14ac:dyDescent="0.25">
      <c r="A1514" s="69" t="s">
        <v>4677</v>
      </c>
      <c r="B1514" s="69" t="s">
        <v>4677</v>
      </c>
    </row>
    <row r="1515" spans="1:2" x14ac:dyDescent="0.25">
      <c r="A1515" s="69" t="s">
        <v>1085</v>
      </c>
      <c r="B1515" s="69" t="s">
        <v>1085</v>
      </c>
    </row>
    <row r="1516" spans="1:2" x14ac:dyDescent="0.25">
      <c r="A1516" s="69" t="s">
        <v>4678</v>
      </c>
      <c r="B1516" s="69" t="s">
        <v>4678</v>
      </c>
    </row>
    <row r="1517" spans="1:2" x14ac:dyDescent="0.25">
      <c r="A1517" s="69" t="s">
        <v>1086</v>
      </c>
      <c r="B1517" s="69" t="s">
        <v>1086</v>
      </c>
    </row>
    <row r="1518" spans="1:2" x14ac:dyDescent="0.25">
      <c r="A1518" s="69" t="s">
        <v>1087</v>
      </c>
      <c r="B1518" s="69" t="s">
        <v>1087</v>
      </c>
    </row>
    <row r="1519" spans="1:2" x14ac:dyDescent="0.25">
      <c r="A1519" s="69" t="s">
        <v>4679</v>
      </c>
      <c r="B1519" s="69" t="s">
        <v>4679</v>
      </c>
    </row>
    <row r="1520" spans="1:2" x14ac:dyDescent="0.25">
      <c r="A1520" s="69" t="s">
        <v>4680</v>
      </c>
      <c r="B1520" s="69" t="s">
        <v>4680</v>
      </c>
    </row>
    <row r="1521" spans="1:2" x14ac:dyDescent="0.25">
      <c r="A1521" s="69" t="s">
        <v>4681</v>
      </c>
      <c r="B1521" s="69" t="s">
        <v>4681</v>
      </c>
    </row>
    <row r="1522" spans="1:2" x14ac:dyDescent="0.25">
      <c r="A1522" s="69" t="s">
        <v>1088</v>
      </c>
      <c r="B1522" s="69" t="s">
        <v>1088</v>
      </c>
    </row>
    <row r="1523" spans="1:2" x14ac:dyDescent="0.25">
      <c r="A1523" s="69" t="s">
        <v>1089</v>
      </c>
      <c r="B1523" s="69" t="s">
        <v>1089</v>
      </c>
    </row>
    <row r="1524" spans="1:2" x14ac:dyDescent="0.25">
      <c r="A1524" s="69" t="s">
        <v>1090</v>
      </c>
      <c r="B1524" s="69" t="s">
        <v>1090</v>
      </c>
    </row>
    <row r="1525" spans="1:2" x14ac:dyDescent="0.25">
      <c r="A1525" s="69" t="s">
        <v>1091</v>
      </c>
      <c r="B1525" s="69" t="s">
        <v>1091</v>
      </c>
    </row>
    <row r="1526" spans="1:2" x14ac:dyDescent="0.25">
      <c r="A1526" s="69" t="s">
        <v>1092</v>
      </c>
      <c r="B1526" s="69" t="s">
        <v>1092</v>
      </c>
    </row>
    <row r="1527" spans="1:2" x14ac:dyDescent="0.25">
      <c r="A1527" s="69" t="s">
        <v>1093</v>
      </c>
      <c r="B1527" s="69" t="s">
        <v>1093</v>
      </c>
    </row>
    <row r="1528" spans="1:2" x14ac:dyDescent="0.25">
      <c r="A1528" s="69" t="s">
        <v>1094</v>
      </c>
      <c r="B1528" s="69" t="s">
        <v>1094</v>
      </c>
    </row>
    <row r="1529" spans="1:2" x14ac:dyDescent="0.25">
      <c r="A1529" s="69" t="s">
        <v>1095</v>
      </c>
      <c r="B1529" s="69" t="s">
        <v>1095</v>
      </c>
    </row>
    <row r="1530" spans="1:2" x14ac:dyDescent="0.25">
      <c r="A1530" s="69" t="s">
        <v>4682</v>
      </c>
      <c r="B1530" s="69" t="s">
        <v>1095</v>
      </c>
    </row>
    <row r="1531" spans="1:2" x14ac:dyDescent="0.25">
      <c r="A1531" s="69" t="s">
        <v>4683</v>
      </c>
      <c r="B1531" s="69" t="s">
        <v>1095</v>
      </c>
    </row>
    <row r="1532" spans="1:2" s="26" customFormat="1" x14ac:dyDescent="0.25">
      <c r="A1532" s="69" t="s">
        <v>4684</v>
      </c>
      <c r="B1532" s="69" t="s">
        <v>4685</v>
      </c>
    </row>
    <row r="1533" spans="1:2" x14ac:dyDescent="0.25">
      <c r="A1533" s="69" t="s">
        <v>1096</v>
      </c>
      <c r="B1533" s="69" t="s">
        <v>2260</v>
      </c>
    </row>
    <row r="1534" spans="1:2" x14ac:dyDescent="0.25">
      <c r="A1534" s="69" t="s">
        <v>1097</v>
      </c>
      <c r="B1534" s="69" t="s">
        <v>4686</v>
      </c>
    </row>
    <row r="1535" spans="1:2" x14ac:dyDescent="0.25">
      <c r="A1535" s="69" t="s">
        <v>1098</v>
      </c>
      <c r="B1535" s="69" t="s">
        <v>1098</v>
      </c>
    </row>
    <row r="1536" spans="1:2" x14ac:dyDescent="0.25">
      <c r="A1536" s="69" t="s">
        <v>4687</v>
      </c>
      <c r="B1536" s="69" t="s">
        <v>4687</v>
      </c>
    </row>
    <row r="1537" spans="1:2" x14ac:dyDescent="0.25">
      <c r="A1537" s="69" t="s">
        <v>1099</v>
      </c>
      <c r="B1537" s="69" t="s">
        <v>2199</v>
      </c>
    </row>
    <row r="1538" spans="1:2" x14ac:dyDescent="0.25">
      <c r="A1538" s="69" t="s">
        <v>1100</v>
      </c>
      <c r="B1538" s="69" t="s">
        <v>2199</v>
      </c>
    </row>
    <row r="1539" spans="1:2" x14ac:dyDescent="0.25">
      <c r="A1539" s="69" t="s">
        <v>1101</v>
      </c>
      <c r="B1539" s="69" t="s">
        <v>2199</v>
      </c>
    </row>
    <row r="1540" spans="1:2" x14ac:dyDescent="0.25">
      <c r="A1540" s="69" t="s">
        <v>2718</v>
      </c>
      <c r="B1540" s="69" t="s">
        <v>2718</v>
      </c>
    </row>
    <row r="1541" spans="1:2" x14ac:dyDescent="0.25">
      <c r="A1541" s="69" t="s">
        <v>1102</v>
      </c>
      <c r="B1541" s="69" t="s">
        <v>1102</v>
      </c>
    </row>
    <row r="1542" spans="1:2" x14ac:dyDescent="0.25">
      <c r="A1542" s="69" t="s">
        <v>1103</v>
      </c>
      <c r="B1542" s="69" t="s">
        <v>1103</v>
      </c>
    </row>
    <row r="1543" spans="1:2" x14ac:dyDescent="0.25">
      <c r="A1543" s="69" t="s">
        <v>1104</v>
      </c>
      <c r="B1543" s="69" t="s">
        <v>1104</v>
      </c>
    </row>
    <row r="1544" spans="1:2" x14ac:dyDescent="0.25">
      <c r="A1544" s="69" t="s">
        <v>1105</v>
      </c>
      <c r="B1544" s="69" t="s">
        <v>1105</v>
      </c>
    </row>
    <row r="1545" spans="1:2" x14ac:dyDescent="0.25">
      <c r="A1545" s="69" t="s">
        <v>1106</v>
      </c>
      <c r="B1545" s="69" t="s">
        <v>1106</v>
      </c>
    </row>
    <row r="1546" spans="1:2" x14ac:dyDescent="0.25">
      <c r="A1546" s="69" t="s">
        <v>4688</v>
      </c>
      <c r="B1546" s="69" t="s">
        <v>4688</v>
      </c>
    </row>
    <row r="1547" spans="1:2" x14ac:dyDescent="0.25">
      <c r="A1547" s="69" t="s">
        <v>1107</v>
      </c>
      <c r="B1547" s="69" t="s">
        <v>2263</v>
      </c>
    </row>
    <row r="1548" spans="1:2" x14ac:dyDescent="0.25">
      <c r="A1548" s="69" t="s">
        <v>1108</v>
      </c>
      <c r="B1548" s="69" t="s">
        <v>1108</v>
      </c>
    </row>
    <row r="1549" spans="1:2" x14ac:dyDescent="0.25">
      <c r="A1549" s="69" t="s">
        <v>4689</v>
      </c>
      <c r="B1549" s="69" t="s">
        <v>4689</v>
      </c>
    </row>
    <row r="1550" spans="1:2" x14ac:dyDescent="0.25">
      <c r="A1550" s="69" t="s">
        <v>1109</v>
      </c>
      <c r="B1550" s="69" t="s">
        <v>1109</v>
      </c>
    </row>
    <row r="1551" spans="1:2" x14ac:dyDescent="0.25">
      <c r="A1551" s="69" t="s">
        <v>1110</v>
      </c>
      <c r="B1551" s="69" t="s">
        <v>1110</v>
      </c>
    </row>
    <row r="1552" spans="1:2" x14ac:dyDescent="0.25">
      <c r="A1552" s="69" t="s">
        <v>4690</v>
      </c>
      <c r="B1552" s="69" t="s">
        <v>4690</v>
      </c>
    </row>
    <row r="1553" spans="1:2" x14ac:dyDescent="0.25">
      <c r="A1553" s="69" t="s">
        <v>4691</v>
      </c>
      <c r="B1553" s="69" t="s">
        <v>4691</v>
      </c>
    </row>
    <row r="1554" spans="1:2" x14ac:dyDescent="0.25">
      <c r="A1554" s="69" t="s">
        <v>1111</v>
      </c>
      <c r="B1554" s="69" t="s">
        <v>1111</v>
      </c>
    </row>
    <row r="1555" spans="1:2" x14ac:dyDescent="0.25">
      <c r="A1555" s="69" t="s">
        <v>1112</v>
      </c>
      <c r="B1555" s="69" t="s">
        <v>1112</v>
      </c>
    </row>
    <row r="1556" spans="1:2" x14ac:dyDescent="0.25">
      <c r="A1556" s="69" t="s">
        <v>1113</v>
      </c>
      <c r="B1556" s="69" t="s">
        <v>1113</v>
      </c>
    </row>
    <row r="1557" spans="1:2" x14ac:dyDescent="0.25">
      <c r="A1557" s="69" t="s">
        <v>2719</v>
      </c>
      <c r="B1557" s="69" t="s">
        <v>2719</v>
      </c>
    </row>
    <row r="1558" spans="1:2" x14ac:dyDescent="0.25">
      <c r="A1558" s="69" t="s">
        <v>4692</v>
      </c>
      <c r="B1558" s="69" t="s">
        <v>4692</v>
      </c>
    </row>
    <row r="1559" spans="1:2" x14ac:dyDescent="0.25">
      <c r="A1559" s="69" t="s">
        <v>4693</v>
      </c>
      <c r="B1559" s="69" t="s">
        <v>4693</v>
      </c>
    </row>
    <row r="1560" spans="1:2" x14ac:dyDescent="0.25">
      <c r="A1560" s="69" t="s">
        <v>4694</v>
      </c>
      <c r="B1560" s="69" t="s">
        <v>4694</v>
      </c>
    </row>
    <row r="1561" spans="1:2" x14ac:dyDescent="0.25">
      <c r="A1561" s="69" t="s">
        <v>1114</v>
      </c>
      <c r="B1561" s="69" t="s">
        <v>1114</v>
      </c>
    </row>
    <row r="1562" spans="1:2" x14ac:dyDescent="0.25">
      <c r="A1562" s="69" t="s">
        <v>4695</v>
      </c>
      <c r="B1562" s="69" t="s">
        <v>4695</v>
      </c>
    </row>
    <row r="1563" spans="1:2" x14ac:dyDescent="0.25">
      <c r="A1563" s="69" t="s">
        <v>1115</v>
      </c>
      <c r="B1563" s="69" t="s">
        <v>1115</v>
      </c>
    </row>
    <row r="1564" spans="1:2" x14ac:dyDescent="0.25">
      <c r="A1564" s="69" t="s">
        <v>1116</v>
      </c>
      <c r="B1564" s="69" t="s">
        <v>1116</v>
      </c>
    </row>
    <row r="1565" spans="1:2" x14ac:dyDescent="0.25">
      <c r="A1565" s="69" t="s">
        <v>4696</v>
      </c>
      <c r="B1565" s="69" t="s">
        <v>4696</v>
      </c>
    </row>
    <row r="1566" spans="1:2" x14ac:dyDescent="0.25">
      <c r="A1566" s="69" t="s">
        <v>1117</v>
      </c>
      <c r="B1566" s="69" t="s">
        <v>1117</v>
      </c>
    </row>
    <row r="1567" spans="1:2" x14ac:dyDescent="0.25">
      <c r="A1567" s="69" t="s">
        <v>4697</v>
      </c>
      <c r="B1567" s="69" t="s">
        <v>4697</v>
      </c>
    </row>
    <row r="1568" spans="1:2" x14ac:dyDescent="0.25">
      <c r="A1568" s="69" t="s">
        <v>1118</v>
      </c>
      <c r="B1568" s="69" t="s">
        <v>1118</v>
      </c>
    </row>
    <row r="1569" spans="1:2" x14ac:dyDescent="0.25">
      <c r="A1569" s="69" t="s">
        <v>1119</v>
      </c>
      <c r="B1569" s="69" t="s">
        <v>1119</v>
      </c>
    </row>
    <row r="1570" spans="1:2" x14ac:dyDescent="0.25">
      <c r="A1570" s="69" t="s">
        <v>4698</v>
      </c>
      <c r="B1570" s="69" t="s">
        <v>4698</v>
      </c>
    </row>
    <row r="1571" spans="1:2" x14ac:dyDescent="0.25">
      <c r="A1571" s="69" t="s">
        <v>1120</v>
      </c>
      <c r="B1571" s="69" t="s">
        <v>1120</v>
      </c>
    </row>
    <row r="1572" spans="1:2" x14ac:dyDescent="0.25">
      <c r="A1572" s="69" t="s">
        <v>1121</v>
      </c>
      <c r="B1572" s="69" t="s">
        <v>1121</v>
      </c>
    </row>
    <row r="1573" spans="1:2" x14ac:dyDescent="0.25">
      <c r="A1573" s="69" t="s">
        <v>1122</v>
      </c>
      <c r="B1573" s="69" t="s">
        <v>1122</v>
      </c>
    </row>
    <row r="1574" spans="1:2" x14ac:dyDescent="0.25">
      <c r="A1574" s="69" t="s">
        <v>1123</v>
      </c>
      <c r="B1574" s="69" t="s">
        <v>1123</v>
      </c>
    </row>
    <row r="1575" spans="1:2" x14ac:dyDescent="0.25">
      <c r="A1575" s="70" t="s">
        <v>1124</v>
      </c>
      <c r="B1575" s="70" t="s">
        <v>1124</v>
      </c>
    </row>
    <row r="1576" spans="1:2" x14ac:dyDescent="0.25">
      <c r="A1576" s="69" t="s">
        <v>4699</v>
      </c>
      <c r="B1576" s="69" t="s">
        <v>4699</v>
      </c>
    </row>
    <row r="1577" spans="1:2" x14ac:dyDescent="0.25">
      <c r="A1577" s="69" t="s">
        <v>1125</v>
      </c>
      <c r="B1577" s="69" t="s">
        <v>1125</v>
      </c>
    </row>
    <row r="1578" spans="1:2" x14ac:dyDescent="0.25">
      <c r="A1578" s="69" t="s">
        <v>1126</v>
      </c>
      <c r="B1578" s="69" t="s">
        <v>1126</v>
      </c>
    </row>
    <row r="1579" spans="1:2" x14ac:dyDescent="0.25">
      <c r="A1579" s="69" t="s">
        <v>1127</v>
      </c>
      <c r="B1579" s="69" t="s">
        <v>1127</v>
      </c>
    </row>
    <row r="1580" spans="1:2" x14ac:dyDescent="0.25">
      <c r="A1580" s="69" t="s">
        <v>1128</v>
      </c>
      <c r="B1580" s="69" t="s">
        <v>1128</v>
      </c>
    </row>
    <row r="1581" spans="1:2" x14ac:dyDescent="0.25">
      <c r="A1581" s="69" t="s">
        <v>1129</v>
      </c>
      <c r="B1581" s="69" t="s">
        <v>1129</v>
      </c>
    </row>
    <row r="1582" spans="1:2" x14ac:dyDescent="0.25">
      <c r="A1582" s="69" t="s">
        <v>1130</v>
      </c>
      <c r="B1582" s="69" t="s">
        <v>1130</v>
      </c>
    </row>
    <row r="1583" spans="1:2" x14ac:dyDescent="0.25">
      <c r="A1583" s="69" t="s">
        <v>1131</v>
      </c>
      <c r="B1583" s="69" t="s">
        <v>1131</v>
      </c>
    </row>
    <row r="1584" spans="1:2" x14ac:dyDescent="0.25">
      <c r="A1584" s="69" t="s">
        <v>1132</v>
      </c>
      <c r="B1584" s="69" t="s">
        <v>1132</v>
      </c>
    </row>
    <row r="1585" spans="1:2" x14ac:dyDescent="0.25">
      <c r="A1585" s="69" t="s">
        <v>1133</v>
      </c>
      <c r="B1585" s="69" t="s">
        <v>1133</v>
      </c>
    </row>
    <row r="1586" spans="1:2" x14ac:dyDescent="0.25">
      <c r="A1586" s="69" t="s">
        <v>4700</v>
      </c>
      <c r="B1586" s="69" t="s">
        <v>4700</v>
      </c>
    </row>
    <row r="1587" spans="1:2" x14ac:dyDescent="0.25">
      <c r="A1587" s="69" t="s">
        <v>2720</v>
      </c>
      <c r="B1587" s="69" t="s">
        <v>2720</v>
      </c>
    </row>
    <row r="1588" spans="1:2" x14ac:dyDescent="0.25">
      <c r="A1588" s="69" t="s">
        <v>1134</v>
      </c>
      <c r="B1588" s="69" t="s">
        <v>1134</v>
      </c>
    </row>
    <row r="1589" spans="1:2" x14ac:dyDescent="0.25">
      <c r="A1589" s="69" t="s">
        <v>4701</v>
      </c>
      <c r="B1589" s="69" t="s">
        <v>4701</v>
      </c>
    </row>
    <row r="1590" spans="1:2" x14ac:dyDescent="0.25">
      <c r="A1590" s="69" t="s">
        <v>4702</v>
      </c>
      <c r="B1590" s="69" t="s">
        <v>4702</v>
      </c>
    </row>
    <row r="1591" spans="1:2" x14ac:dyDescent="0.25">
      <c r="A1591" s="69" t="s">
        <v>1135</v>
      </c>
      <c r="B1591" s="69" t="s">
        <v>1135</v>
      </c>
    </row>
    <row r="1592" spans="1:2" x14ac:dyDescent="0.25">
      <c r="A1592" s="69" t="s">
        <v>1136</v>
      </c>
      <c r="B1592" s="69" t="s">
        <v>1136</v>
      </c>
    </row>
    <row r="1593" spans="1:2" x14ac:dyDescent="0.25">
      <c r="A1593" s="69" t="s">
        <v>4703</v>
      </c>
      <c r="B1593" s="69" t="s">
        <v>4703</v>
      </c>
    </row>
    <row r="1594" spans="1:2" x14ac:dyDescent="0.25">
      <c r="A1594" s="69" t="s">
        <v>1137</v>
      </c>
      <c r="B1594" s="69" t="s">
        <v>1137</v>
      </c>
    </row>
    <row r="1595" spans="1:2" x14ac:dyDescent="0.25">
      <c r="A1595" s="69" t="s">
        <v>1138</v>
      </c>
      <c r="B1595" s="69" t="s">
        <v>1138</v>
      </c>
    </row>
    <row r="1596" spans="1:2" x14ac:dyDescent="0.25">
      <c r="A1596" s="69" t="s">
        <v>4704</v>
      </c>
      <c r="B1596" s="69" t="s">
        <v>4704</v>
      </c>
    </row>
    <row r="1597" spans="1:2" x14ac:dyDescent="0.25">
      <c r="A1597" s="69" t="s">
        <v>1139</v>
      </c>
      <c r="B1597" s="69" t="s">
        <v>1139</v>
      </c>
    </row>
    <row r="1598" spans="1:2" x14ac:dyDescent="0.25">
      <c r="A1598" s="69" t="s">
        <v>1140</v>
      </c>
      <c r="B1598" s="69" t="s">
        <v>1140</v>
      </c>
    </row>
    <row r="1599" spans="1:2" x14ac:dyDescent="0.25">
      <c r="A1599" s="69" t="s">
        <v>4705</v>
      </c>
      <c r="B1599" s="69" t="s">
        <v>4705</v>
      </c>
    </row>
    <row r="1600" spans="1:2" x14ac:dyDescent="0.25">
      <c r="A1600" s="69" t="s">
        <v>1141</v>
      </c>
      <c r="B1600" s="69" t="s">
        <v>1141</v>
      </c>
    </row>
    <row r="1601" spans="1:2" x14ac:dyDescent="0.25">
      <c r="A1601" s="69" t="s">
        <v>1142</v>
      </c>
      <c r="B1601" s="69" t="s">
        <v>1142</v>
      </c>
    </row>
    <row r="1602" spans="1:2" x14ac:dyDescent="0.25">
      <c r="A1602" s="69" t="s">
        <v>1143</v>
      </c>
      <c r="B1602" s="69" t="s">
        <v>1143</v>
      </c>
    </row>
    <row r="1603" spans="1:2" x14ac:dyDescent="0.25">
      <c r="A1603" s="69" t="s">
        <v>4706</v>
      </c>
      <c r="B1603" s="69" t="s">
        <v>4706</v>
      </c>
    </row>
    <row r="1604" spans="1:2" x14ac:dyDescent="0.25">
      <c r="A1604" s="69" t="s">
        <v>1144</v>
      </c>
      <c r="B1604" s="69" t="s">
        <v>1144</v>
      </c>
    </row>
    <row r="1605" spans="1:2" x14ac:dyDescent="0.25">
      <c r="A1605" s="69" t="s">
        <v>1145</v>
      </c>
      <c r="B1605" s="69" t="s">
        <v>1145</v>
      </c>
    </row>
    <row r="1606" spans="1:2" x14ac:dyDescent="0.25">
      <c r="A1606" s="69" t="s">
        <v>1146</v>
      </c>
      <c r="B1606" s="69" t="s">
        <v>1146</v>
      </c>
    </row>
    <row r="1607" spans="1:2" x14ac:dyDescent="0.25">
      <c r="A1607" s="69" t="s">
        <v>1147</v>
      </c>
      <c r="B1607" s="69" t="s">
        <v>1147</v>
      </c>
    </row>
    <row r="1608" spans="1:2" x14ac:dyDescent="0.25">
      <c r="A1608" s="69" t="s">
        <v>4707</v>
      </c>
      <c r="B1608" s="69" t="s">
        <v>4707</v>
      </c>
    </row>
    <row r="1609" spans="1:2" x14ac:dyDescent="0.25">
      <c r="A1609" s="69" t="s">
        <v>1148</v>
      </c>
      <c r="B1609" s="69" t="s">
        <v>1148</v>
      </c>
    </row>
    <row r="1610" spans="1:2" x14ac:dyDescent="0.25">
      <c r="A1610" s="69" t="s">
        <v>1149</v>
      </c>
      <c r="B1610" s="69" t="s">
        <v>1149</v>
      </c>
    </row>
    <row r="1611" spans="1:2" x14ac:dyDescent="0.25">
      <c r="A1611" s="69" t="s">
        <v>1150</v>
      </c>
      <c r="B1611" s="69" t="s">
        <v>1150</v>
      </c>
    </row>
    <row r="1612" spans="1:2" x14ac:dyDescent="0.25">
      <c r="A1612" s="69" t="s">
        <v>1151</v>
      </c>
      <c r="B1612" s="69" t="s">
        <v>1151</v>
      </c>
    </row>
    <row r="1613" spans="1:2" x14ac:dyDescent="0.25">
      <c r="A1613" s="69" t="s">
        <v>4708</v>
      </c>
      <c r="B1613" s="69" t="s">
        <v>4708</v>
      </c>
    </row>
    <row r="1614" spans="1:2" x14ac:dyDescent="0.25">
      <c r="A1614" s="69" t="s">
        <v>1152</v>
      </c>
      <c r="B1614" s="69" t="s">
        <v>1152</v>
      </c>
    </row>
    <row r="1615" spans="1:2" x14ac:dyDescent="0.25">
      <c r="A1615" s="69" t="s">
        <v>1153</v>
      </c>
      <c r="B1615" s="69" t="s">
        <v>1153</v>
      </c>
    </row>
    <row r="1616" spans="1:2" x14ac:dyDescent="0.25">
      <c r="A1616" s="69" t="s">
        <v>1154</v>
      </c>
      <c r="B1616" s="69" t="s">
        <v>1154</v>
      </c>
    </row>
    <row r="1617" spans="1:2" x14ac:dyDescent="0.25">
      <c r="A1617" s="69" t="s">
        <v>1155</v>
      </c>
      <c r="B1617" s="69" t="s">
        <v>1155</v>
      </c>
    </row>
    <row r="1618" spans="1:2" x14ac:dyDescent="0.25">
      <c r="A1618" s="69" t="s">
        <v>1156</v>
      </c>
      <c r="B1618" s="69" t="s">
        <v>1156</v>
      </c>
    </row>
    <row r="1619" spans="1:2" x14ac:dyDescent="0.25">
      <c r="A1619" s="69" t="s">
        <v>2721</v>
      </c>
      <c r="B1619" s="69" t="s">
        <v>2721</v>
      </c>
    </row>
    <row r="1620" spans="1:2" x14ac:dyDescent="0.25">
      <c r="A1620" s="69" t="s">
        <v>1157</v>
      </c>
      <c r="B1620" s="69" t="s">
        <v>1157</v>
      </c>
    </row>
    <row r="1621" spans="1:2" x14ac:dyDescent="0.25">
      <c r="A1621" s="69" t="s">
        <v>1158</v>
      </c>
      <c r="B1621" s="69" t="s">
        <v>1158</v>
      </c>
    </row>
    <row r="1622" spans="1:2" x14ac:dyDescent="0.25">
      <c r="A1622" s="69" t="s">
        <v>1159</v>
      </c>
      <c r="B1622" s="69" t="s">
        <v>1159</v>
      </c>
    </row>
    <row r="1623" spans="1:2" x14ac:dyDescent="0.25">
      <c r="A1623" s="69" t="s">
        <v>1160</v>
      </c>
      <c r="B1623" s="69" t="s">
        <v>1160</v>
      </c>
    </row>
    <row r="1624" spans="1:2" x14ac:dyDescent="0.25">
      <c r="A1624" s="69" t="s">
        <v>1161</v>
      </c>
      <c r="B1624" s="69" t="s">
        <v>1161</v>
      </c>
    </row>
    <row r="1625" spans="1:2" x14ac:dyDescent="0.25">
      <c r="A1625" s="69" t="s">
        <v>1162</v>
      </c>
      <c r="B1625" s="69" t="s">
        <v>1162</v>
      </c>
    </row>
    <row r="1626" spans="1:2" x14ac:dyDescent="0.25">
      <c r="A1626" s="69" t="s">
        <v>1163</v>
      </c>
      <c r="B1626" s="69" t="s">
        <v>1163</v>
      </c>
    </row>
    <row r="1627" spans="1:2" x14ac:dyDescent="0.25">
      <c r="A1627" s="69" t="s">
        <v>1164</v>
      </c>
      <c r="B1627" s="69" t="s">
        <v>1164</v>
      </c>
    </row>
    <row r="1628" spans="1:2" x14ac:dyDescent="0.25">
      <c r="A1628" s="69" t="s">
        <v>4709</v>
      </c>
      <c r="B1628" s="69" t="s">
        <v>4709</v>
      </c>
    </row>
    <row r="1629" spans="1:2" x14ac:dyDescent="0.25">
      <c r="A1629" s="69" t="s">
        <v>1165</v>
      </c>
      <c r="B1629" s="69" t="s">
        <v>1165</v>
      </c>
    </row>
    <row r="1630" spans="1:2" x14ac:dyDescent="0.25">
      <c r="A1630" s="69" t="s">
        <v>2722</v>
      </c>
      <c r="B1630" s="69" t="s">
        <v>2722</v>
      </c>
    </row>
    <row r="1631" spans="1:2" x14ac:dyDescent="0.25">
      <c r="A1631" s="69" t="s">
        <v>1166</v>
      </c>
      <c r="B1631" s="69" t="s">
        <v>1166</v>
      </c>
    </row>
    <row r="1632" spans="1:2" x14ac:dyDescent="0.25">
      <c r="A1632" s="69" t="s">
        <v>1167</v>
      </c>
      <c r="B1632" s="69" t="s">
        <v>1167</v>
      </c>
    </row>
    <row r="1633" spans="1:2" x14ac:dyDescent="0.25">
      <c r="A1633" s="69" t="s">
        <v>1168</v>
      </c>
      <c r="B1633" s="69" t="s">
        <v>1168</v>
      </c>
    </row>
    <row r="1634" spans="1:2" x14ac:dyDescent="0.25">
      <c r="A1634" s="69" t="s">
        <v>1169</v>
      </c>
      <c r="B1634" s="69" t="s">
        <v>1169</v>
      </c>
    </row>
    <row r="1635" spans="1:2" x14ac:dyDescent="0.25">
      <c r="A1635" s="69" t="s">
        <v>1170</v>
      </c>
      <c r="B1635" s="69" t="s">
        <v>1170</v>
      </c>
    </row>
    <row r="1636" spans="1:2" x14ac:dyDescent="0.25">
      <c r="A1636" s="69" t="s">
        <v>1171</v>
      </c>
      <c r="B1636" s="69" t="s">
        <v>1171</v>
      </c>
    </row>
    <row r="1637" spans="1:2" x14ac:dyDescent="0.25">
      <c r="A1637" s="69" t="s">
        <v>1172</v>
      </c>
      <c r="B1637" s="69" t="s">
        <v>1172</v>
      </c>
    </row>
    <row r="1638" spans="1:2" x14ac:dyDescent="0.25">
      <c r="A1638" s="69" t="s">
        <v>1173</v>
      </c>
      <c r="B1638" s="69" t="s">
        <v>1173</v>
      </c>
    </row>
    <row r="1639" spans="1:2" x14ac:dyDescent="0.25">
      <c r="A1639" s="69" t="s">
        <v>1174</v>
      </c>
      <c r="B1639" s="69" t="s">
        <v>1174</v>
      </c>
    </row>
    <row r="1640" spans="1:2" x14ac:dyDescent="0.25">
      <c r="A1640" s="69" t="s">
        <v>1175</v>
      </c>
      <c r="B1640" s="69" t="s">
        <v>1175</v>
      </c>
    </row>
    <row r="1641" spans="1:2" x14ac:dyDescent="0.25">
      <c r="A1641" s="69" t="s">
        <v>1176</v>
      </c>
      <c r="B1641" s="69" t="s">
        <v>1176</v>
      </c>
    </row>
    <row r="1642" spans="1:2" x14ac:dyDescent="0.25">
      <c r="A1642" s="69" t="s">
        <v>1177</v>
      </c>
      <c r="B1642" s="69" t="s">
        <v>1177</v>
      </c>
    </row>
    <row r="1643" spans="1:2" x14ac:dyDescent="0.25">
      <c r="A1643" s="69" t="s">
        <v>1178</v>
      </c>
      <c r="B1643" s="69" t="s">
        <v>1178</v>
      </c>
    </row>
    <row r="1644" spans="1:2" x14ac:dyDescent="0.25">
      <c r="A1644" s="69" t="s">
        <v>1179</v>
      </c>
      <c r="B1644" s="69" t="s">
        <v>1179</v>
      </c>
    </row>
    <row r="1645" spans="1:2" x14ac:dyDescent="0.25">
      <c r="A1645" s="69" t="s">
        <v>4710</v>
      </c>
      <c r="B1645" s="69" t="s">
        <v>4710</v>
      </c>
    </row>
    <row r="1646" spans="1:2" x14ac:dyDescent="0.25">
      <c r="A1646" s="69" t="s">
        <v>1180</v>
      </c>
      <c r="B1646" s="69" t="s">
        <v>1180</v>
      </c>
    </row>
    <row r="1647" spans="1:2" x14ac:dyDescent="0.25">
      <c r="A1647" s="69" t="s">
        <v>1181</v>
      </c>
      <c r="B1647" s="69" t="s">
        <v>1181</v>
      </c>
    </row>
    <row r="1648" spans="1:2" x14ac:dyDescent="0.25">
      <c r="A1648" s="69" t="s">
        <v>1182</v>
      </c>
      <c r="B1648" s="69" t="s">
        <v>1182</v>
      </c>
    </row>
    <row r="1649" spans="1:2" x14ac:dyDescent="0.25">
      <c r="A1649" s="69" t="s">
        <v>2723</v>
      </c>
      <c r="B1649" s="69" t="s">
        <v>2723</v>
      </c>
    </row>
    <row r="1650" spans="1:2" x14ac:dyDescent="0.25">
      <c r="A1650" s="69" t="s">
        <v>4711</v>
      </c>
      <c r="B1650" s="69" t="s">
        <v>4711</v>
      </c>
    </row>
    <row r="1651" spans="1:2" x14ac:dyDescent="0.25">
      <c r="A1651" s="69" t="s">
        <v>1183</v>
      </c>
      <c r="B1651" s="69" t="s">
        <v>1183</v>
      </c>
    </row>
    <row r="1652" spans="1:2" x14ac:dyDescent="0.25">
      <c r="A1652" s="69" t="s">
        <v>1184</v>
      </c>
      <c r="B1652" s="69" t="s">
        <v>1184</v>
      </c>
    </row>
    <row r="1653" spans="1:2" x14ac:dyDescent="0.25">
      <c r="A1653" s="69" t="s">
        <v>1185</v>
      </c>
      <c r="B1653" s="69" t="s">
        <v>1185</v>
      </c>
    </row>
    <row r="1654" spans="1:2" x14ac:dyDescent="0.25">
      <c r="A1654" s="69" t="s">
        <v>1186</v>
      </c>
      <c r="B1654" s="69" t="s">
        <v>1186</v>
      </c>
    </row>
    <row r="1655" spans="1:2" x14ac:dyDescent="0.25">
      <c r="A1655" s="69" t="s">
        <v>4712</v>
      </c>
      <c r="B1655" s="69" t="s">
        <v>4712</v>
      </c>
    </row>
    <row r="1656" spans="1:2" x14ac:dyDescent="0.25">
      <c r="A1656" s="69" t="s">
        <v>1187</v>
      </c>
      <c r="B1656" s="69" t="s">
        <v>1187</v>
      </c>
    </row>
    <row r="1657" spans="1:2" x14ac:dyDescent="0.25">
      <c r="A1657" s="69" t="s">
        <v>4713</v>
      </c>
      <c r="B1657" s="69" t="s">
        <v>4713</v>
      </c>
    </row>
    <row r="1658" spans="1:2" x14ac:dyDescent="0.25">
      <c r="A1658" s="69" t="s">
        <v>4714</v>
      </c>
      <c r="B1658" s="69" t="s">
        <v>4714</v>
      </c>
    </row>
    <row r="1659" spans="1:2" x14ac:dyDescent="0.25">
      <c r="A1659" s="69" t="s">
        <v>4715</v>
      </c>
      <c r="B1659" s="69" t="s">
        <v>4715</v>
      </c>
    </row>
    <row r="1660" spans="1:2" x14ac:dyDescent="0.25">
      <c r="A1660" s="69" t="s">
        <v>1188</v>
      </c>
      <c r="B1660" s="69" t="s">
        <v>1188</v>
      </c>
    </row>
    <row r="1661" spans="1:2" x14ac:dyDescent="0.25">
      <c r="A1661" s="69" t="s">
        <v>1189</v>
      </c>
      <c r="B1661" s="69" t="s">
        <v>1189</v>
      </c>
    </row>
    <row r="1662" spans="1:2" x14ac:dyDescent="0.25">
      <c r="A1662" s="69" t="s">
        <v>1190</v>
      </c>
      <c r="B1662" s="69" t="s">
        <v>1190</v>
      </c>
    </row>
    <row r="1663" spans="1:2" x14ac:dyDescent="0.25">
      <c r="A1663" s="69" t="s">
        <v>1191</v>
      </c>
      <c r="B1663" s="69" t="s">
        <v>1191</v>
      </c>
    </row>
    <row r="1664" spans="1:2" x14ac:dyDescent="0.25">
      <c r="A1664" s="69" t="s">
        <v>1192</v>
      </c>
      <c r="B1664" s="69" t="s">
        <v>1192</v>
      </c>
    </row>
    <row r="1665" spans="1:2" x14ac:dyDescent="0.25">
      <c r="A1665" s="69" t="s">
        <v>1193</v>
      </c>
      <c r="B1665" s="69" t="s">
        <v>1193</v>
      </c>
    </row>
    <row r="1666" spans="1:2" x14ac:dyDescent="0.25">
      <c r="A1666" s="69" t="s">
        <v>1194</v>
      </c>
      <c r="B1666" s="69" t="s">
        <v>1194</v>
      </c>
    </row>
    <row r="1667" spans="1:2" x14ac:dyDescent="0.25">
      <c r="A1667" s="69" t="s">
        <v>2724</v>
      </c>
      <c r="B1667" s="69" t="s">
        <v>2724</v>
      </c>
    </row>
    <row r="1668" spans="1:2" x14ac:dyDescent="0.25">
      <c r="A1668" s="69" t="s">
        <v>1195</v>
      </c>
      <c r="B1668" s="69" t="s">
        <v>1195</v>
      </c>
    </row>
    <row r="1669" spans="1:2" x14ac:dyDescent="0.25">
      <c r="A1669" s="69" t="s">
        <v>4716</v>
      </c>
      <c r="B1669" s="69" t="s">
        <v>4716</v>
      </c>
    </row>
    <row r="1670" spans="1:2" x14ac:dyDescent="0.25">
      <c r="A1670" s="69" t="s">
        <v>1196</v>
      </c>
      <c r="B1670" s="69" t="s">
        <v>1196</v>
      </c>
    </row>
    <row r="1671" spans="1:2" x14ac:dyDescent="0.25">
      <c r="A1671" s="69" t="s">
        <v>1197</v>
      </c>
      <c r="B1671" s="69" t="s">
        <v>1197</v>
      </c>
    </row>
    <row r="1672" spans="1:2" x14ac:dyDescent="0.25">
      <c r="A1672" s="69" t="s">
        <v>1198</v>
      </c>
      <c r="B1672" s="69" t="s">
        <v>1198</v>
      </c>
    </row>
    <row r="1673" spans="1:2" x14ac:dyDescent="0.25">
      <c r="A1673" s="69" t="s">
        <v>1199</v>
      </c>
      <c r="B1673" s="69" t="s">
        <v>1199</v>
      </c>
    </row>
    <row r="1674" spans="1:2" x14ac:dyDescent="0.25">
      <c r="A1674" s="69" t="s">
        <v>1200</v>
      </c>
      <c r="B1674" s="69" t="s">
        <v>1200</v>
      </c>
    </row>
    <row r="1675" spans="1:2" x14ac:dyDescent="0.25">
      <c r="A1675" s="69" t="s">
        <v>1201</v>
      </c>
      <c r="B1675" s="69" t="s">
        <v>1201</v>
      </c>
    </row>
    <row r="1676" spans="1:2" x14ac:dyDescent="0.25">
      <c r="A1676" s="69" t="s">
        <v>1202</v>
      </c>
      <c r="B1676" s="69" t="s">
        <v>1202</v>
      </c>
    </row>
    <row r="1677" spans="1:2" x14ac:dyDescent="0.25">
      <c r="A1677" s="69" t="s">
        <v>4717</v>
      </c>
      <c r="B1677" s="69" t="s">
        <v>4717</v>
      </c>
    </row>
    <row r="1678" spans="1:2" x14ac:dyDescent="0.25">
      <c r="A1678" s="69" t="s">
        <v>4718</v>
      </c>
      <c r="B1678" s="69" t="s">
        <v>4718</v>
      </c>
    </row>
    <row r="1679" spans="1:2" x14ac:dyDescent="0.25">
      <c r="A1679" s="69" t="s">
        <v>4719</v>
      </c>
      <c r="B1679" s="69" t="s">
        <v>4719</v>
      </c>
    </row>
    <row r="1680" spans="1:2" x14ac:dyDescent="0.25">
      <c r="A1680" s="69" t="s">
        <v>4720</v>
      </c>
      <c r="B1680" s="69" t="s">
        <v>4720</v>
      </c>
    </row>
    <row r="1681" spans="1:2" x14ac:dyDescent="0.25">
      <c r="A1681" s="69" t="s">
        <v>1203</v>
      </c>
      <c r="B1681" s="69" t="s">
        <v>1203</v>
      </c>
    </row>
    <row r="1682" spans="1:2" x14ac:dyDescent="0.25">
      <c r="A1682" s="69" t="s">
        <v>1204</v>
      </c>
      <c r="B1682" s="69" t="s">
        <v>4721</v>
      </c>
    </row>
    <row r="1683" spans="1:2" x14ac:dyDescent="0.25">
      <c r="A1683" s="69" t="s">
        <v>4722</v>
      </c>
      <c r="B1683" s="69" t="s">
        <v>4721</v>
      </c>
    </row>
    <row r="1684" spans="1:2" x14ac:dyDescent="0.25">
      <c r="A1684" s="69" t="s">
        <v>1205</v>
      </c>
      <c r="B1684" s="69" t="s">
        <v>1205</v>
      </c>
    </row>
    <row r="1685" spans="1:2" x14ac:dyDescent="0.25">
      <c r="A1685" s="69" t="s">
        <v>1206</v>
      </c>
      <c r="B1685" s="69" t="s">
        <v>1206</v>
      </c>
    </row>
    <row r="1686" spans="1:2" x14ac:dyDescent="0.25">
      <c r="A1686" s="69" t="s">
        <v>1207</v>
      </c>
      <c r="B1686" s="69" t="s">
        <v>1207</v>
      </c>
    </row>
    <row r="1687" spans="1:2" x14ac:dyDescent="0.25">
      <c r="A1687" s="69" t="s">
        <v>1208</v>
      </c>
      <c r="B1687" s="69" t="s">
        <v>1208</v>
      </c>
    </row>
    <row r="1688" spans="1:2" x14ac:dyDescent="0.25">
      <c r="A1688" s="69" t="s">
        <v>4723</v>
      </c>
      <c r="B1688" s="69" t="s">
        <v>4723</v>
      </c>
    </row>
    <row r="1689" spans="1:2" x14ac:dyDescent="0.25">
      <c r="A1689" s="69" t="s">
        <v>2725</v>
      </c>
      <c r="B1689" s="69" t="s">
        <v>2725</v>
      </c>
    </row>
    <row r="1690" spans="1:2" x14ac:dyDescent="0.25">
      <c r="A1690" s="69" t="s">
        <v>1209</v>
      </c>
      <c r="B1690" s="69" t="s">
        <v>2266</v>
      </c>
    </row>
    <row r="1691" spans="1:2" x14ac:dyDescent="0.25">
      <c r="A1691" s="69" t="s">
        <v>1210</v>
      </c>
      <c r="B1691" s="69" t="s">
        <v>1210</v>
      </c>
    </row>
    <row r="1692" spans="1:2" x14ac:dyDescent="0.25">
      <c r="A1692" s="69" t="s">
        <v>1211</v>
      </c>
      <c r="B1692" s="69" t="s">
        <v>1211</v>
      </c>
    </row>
    <row r="1693" spans="1:2" x14ac:dyDescent="0.25">
      <c r="A1693" s="69" t="s">
        <v>1212</v>
      </c>
      <c r="B1693" s="69" t="s">
        <v>1212</v>
      </c>
    </row>
    <row r="1694" spans="1:2" x14ac:dyDescent="0.25">
      <c r="A1694" s="69" t="s">
        <v>1213</v>
      </c>
      <c r="B1694" s="69" t="s">
        <v>1213</v>
      </c>
    </row>
    <row r="1695" spans="1:2" x14ac:dyDescent="0.25">
      <c r="A1695" s="69" t="s">
        <v>1214</v>
      </c>
      <c r="B1695" s="69" t="s">
        <v>1214</v>
      </c>
    </row>
    <row r="1696" spans="1:2" x14ac:dyDescent="0.25">
      <c r="A1696" s="69" t="s">
        <v>1215</v>
      </c>
      <c r="B1696" s="69" t="s">
        <v>1215</v>
      </c>
    </row>
    <row r="1697" spans="1:2" x14ac:dyDescent="0.25">
      <c r="A1697" s="69" t="s">
        <v>4724</v>
      </c>
      <c r="B1697" s="69" t="s">
        <v>4724</v>
      </c>
    </row>
    <row r="1698" spans="1:2" x14ac:dyDescent="0.25">
      <c r="A1698" s="69" t="s">
        <v>4725</v>
      </c>
      <c r="B1698" s="69" t="s">
        <v>1216</v>
      </c>
    </row>
    <row r="1699" spans="1:2" x14ac:dyDescent="0.25">
      <c r="A1699" s="69" t="s">
        <v>1216</v>
      </c>
      <c r="B1699" s="69" t="s">
        <v>1216</v>
      </c>
    </row>
    <row r="1700" spans="1:2" x14ac:dyDescent="0.25">
      <c r="A1700" s="69" t="s">
        <v>1217</v>
      </c>
      <c r="B1700" s="69" t="s">
        <v>1217</v>
      </c>
    </row>
    <row r="1701" spans="1:2" x14ac:dyDescent="0.25">
      <c r="A1701" s="69" t="s">
        <v>1218</v>
      </c>
      <c r="B1701" s="69" t="s">
        <v>1218</v>
      </c>
    </row>
    <row r="1702" spans="1:2" x14ac:dyDescent="0.25">
      <c r="A1702" s="69" t="s">
        <v>1219</v>
      </c>
      <c r="B1702" s="69" t="s">
        <v>1219</v>
      </c>
    </row>
    <row r="1703" spans="1:2" x14ac:dyDescent="0.25">
      <c r="A1703" s="69" t="s">
        <v>1220</v>
      </c>
      <c r="B1703" s="69" t="s">
        <v>1220</v>
      </c>
    </row>
    <row r="1704" spans="1:2" x14ac:dyDescent="0.25">
      <c r="A1704" s="69" t="s">
        <v>4726</v>
      </c>
      <c r="B1704" s="69" t="s">
        <v>4726</v>
      </c>
    </row>
    <row r="1705" spans="1:2" x14ac:dyDescent="0.25">
      <c r="A1705" s="69" t="s">
        <v>4727</v>
      </c>
      <c r="B1705" s="69" t="s">
        <v>4727</v>
      </c>
    </row>
    <row r="1706" spans="1:2" x14ac:dyDescent="0.25">
      <c r="A1706" s="69" t="s">
        <v>4728</v>
      </c>
      <c r="B1706" s="69" t="s">
        <v>4728</v>
      </c>
    </row>
    <row r="1707" spans="1:2" x14ac:dyDescent="0.25">
      <c r="A1707" s="69" t="s">
        <v>4729</v>
      </c>
      <c r="B1707" s="69" t="s">
        <v>4729</v>
      </c>
    </row>
    <row r="1708" spans="1:2" x14ac:dyDescent="0.25">
      <c r="A1708" s="69" t="s">
        <v>4730</v>
      </c>
      <c r="B1708" s="69" t="s">
        <v>4730</v>
      </c>
    </row>
    <row r="1709" spans="1:2" x14ac:dyDescent="0.25">
      <c r="A1709" s="69" t="s">
        <v>4731</v>
      </c>
      <c r="B1709" s="69" t="s">
        <v>4731</v>
      </c>
    </row>
    <row r="1710" spans="1:2" x14ac:dyDescent="0.25">
      <c r="A1710" s="69" t="s">
        <v>4732</v>
      </c>
      <c r="B1710" s="69" t="s">
        <v>4732</v>
      </c>
    </row>
    <row r="1711" spans="1:2" x14ac:dyDescent="0.25">
      <c r="A1711" s="69" t="s">
        <v>4733</v>
      </c>
      <c r="B1711" s="69" t="s">
        <v>4733</v>
      </c>
    </row>
    <row r="1712" spans="1:2" x14ac:dyDescent="0.25">
      <c r="A1712" s="69" t="s">
        <v>4734</v>
      </c>
      <c r="B1712" s="69" t="s">
        <v>4734</v>
      </c>
    </row>
    <row r="1713" spans="1:2" x14ac:dyDescent="0.25">
      <c r="A1713" s="69" t="s">
        <v>4735</v>
      </c>
      <c r="B1713" s="69" t="s">
        <v>4735</v>
      </c>
    </row>
    <row r="1714" spans="1:2" x14ac:dyDescent="0.25">
      <c r="A1714" s="69" t="s">
        <v>1221</v>
      </c>
      <c r="B1714" s="69" t="s">
        <v>1221</v>
      </c>
    </row>
    <row r="1715" spans="1:2" x14ac:dyDescent="0.25">
      <c r="A1715" s="69" t="s">
        <v>4736</v>
      </c>
      <c r="B1715" s="69" t="s">
        <v>4736</v>
      </c>
    </row>
    <row r="1716" spans="1:2" x14ac:dyDescent="0.25">
      <c r="A1716" s="69" t="s">
        <v>4737</v>
      </c>
      <c r="B1716" s="69" t="s">
        <v>4737</v>
      </c>
    </row>
    <row r="1717" spans="1:2" x14ac:dyDescent="0.25">
      <c r="A1717" s="69" t="s">
        <v>4738</v>
      </c>
      <c r="B1717" s="69" t="s">
        <v>4738</v>
      </c>
    </row>
    <row r="1718" spans="1:2" x14ac:dyDescent="0.25">
      <c r="A1718" s="69" t="s">
        <v>4739</v>
      </c>
      <c r="B1718" s="69" t="s">
        <v>4739</v>
      </c>
    </row>
    <row r="1719" spans="1:2" x14ac:dyDescent="0.25">
      <c r="A1719" s="69" t="s">
        <v>4740</v>
      </c>
      <c r="B1719" s="69" t="s">
        <v>4740</v>
      </c>
    </row>
    <row r="1720" spans="1:2" x14ac:dyDescent="0.25">
      <c r="A1720" s="69" t="s">
        <v>4741</v>
      </c>
      <c r="B1720" s="69" t="s">
        <v>4741</v>
      </c>
    </row>
    <row r="1721" spans="1:2" x14ac:dyDescent="0.25">
      <c r="A1721" s="69" t="s">
        <v>1222</v>
      </c>
      <c r="B1721" s="69" t="s">
        <v>1222</v>
      </c>
    </row>
    <row r="1722" spans="1:2" x14ac:dyDescent="0.25">
      <c r="A1722" s="69" t="s">
        <v>1223</v>
      </c>
      <c r="B1722" s="69" t="s">
        <v>1223</v>
      </c>
    </row>
    <row r="1723" spans="1:2" x14ac:dyDescent="0.25">
      <c r="A1723" s="69" t="s">
        <v>4742</v>
      </c>
      <c r="B1723" s="69" t="s">
        <v>4742</v>
      </c>
    </row>
    <row r="1724" spans="1:2" x14ac:dyDescent="0.25">
      <c r="A1724" s="69" t="s">
        <v>4743</v>
      </c>
      <c r="B1724" s="69" t="s">
        <v>4743</v>
      </c>
    </row>
    <row r="1725" spans="1:2" x14ac:dyDescent="0.25">
      <c r="A1725" s="69" t="s">
        <v>4744</v>
      </c>
      <c r="B1725" s="69" t="s">
        <v>4744</v>
      </c>
    </row>
    <row r="1726" spans="1:2" x14ac:dyDescent="0.25">
      <c r="A1726" s="69" t="s">
        <v>1224</v>
      </c>
      <c r="B1726" s="69" t="s">
        <v>1224</v>
      </c>
    </row>
    <row r="1727" spans="1:2" x14ac:dyDescent="0.25">
      <c r="A1727" s="69" t="s">
        <v>4745</v>
      </c>
      <c r="B1727" s="69" t="s">
        <v>4745</v>
      </c>
    </row>
    <row r="1728" spans="1:2" x14ac:dyDescent="0.25">
      <c r="A1728" s="69" t="s">
        <v>1225</v>
      </c>
      <c r="B1728" s="69" t="s">
        <v>1225</v>
      </c>
    </row>
    <row r="1729" spans="1:2" x14ac:dyDescent="0.25">
      <c r="A1729" s="69" t="s">
        <v>1226</v>
      </c>
      <c r="B1729" s="69" t="s">
        <v>1226</v>
      </c>
    </row>
    <row r="1730" spans="1:2" x14ac:dyDescent="0.25">
      <c r="A1730" s="69" t="s">
        <v>1227</v>
      </c>
      <c r="B1730" s="69" t="s">
        <v>1227</v>
      </c>
    </row>
    <row r="1731" spans="1:2" x14ac:dyDescent="0.25">
      <c r="A1731" s="69" t="s">
        <v>1228</v>
      </c>
      <c r="B1731" s="69" t="s">
        <v>1228</v>
      </c>
    </row>
    <row r="1732" spans="1:2" x14ac:dyDescent="0.25">
      <c r="A1732" s="69" t="s">
        <v>1229</v>
      </c>
      <c r="B1732" s="69" t="s">
        <v>1229</v>
      </c>
    </row>
    <row r="1733" spans="1:2" x14ac:dyDescent="0.25">
      <c r="A1733" s="69" t="s">
        <v>1230</v>
      </c>
      <c r="B1733" s="69" t="s">
        <v>1230</v>
      </c>
    </row>
    <row r="1734" spans="1:2" x14ac:dyDescent="0.25">
      <c r="A1734" s="69" t="s">
        <v>1231</v>
      </c>
      <c r="B1734" s="69" t="s">
        <v>1231</v>
      </c>
    </row>
    <row r="1735" spans="1:2" x14ac:dyDescent="0.25">
      <c r="A1735" s="69" t="s">
        <v>4746</v>
      </c>
      <c r="B1735" s="69" t="s">
        <v>4746</v>
      </c>
    </row>
    <row r="1736" spans="1:2" x14ac:dyDescent="0.25">
      <c r="A1736" s="69" t="s">
        <v>1232</v>
      </c>
      <c r="B1736" s="69" t="s">
        <v>1232</v>
      </c>
    </row>
    <row r="1737" spans="1:2" x14ac:dyDescent="0.25">
      <c r="A1737" s="69" t="s">
        <v>1233</v>
      </c>
      <c r="B1737" s="69" t="s">
        <v>1233</v>
      </c>
    </row>
    <row r="1738" spans="1:2" x14ac:dyDescent="0.25">
      <c r="A1738" s="69" t="s">
        <v>2726</v>
      </c>
      <c r="B1738" s="69" t="s">
        <v>2726</v>
      </c>
    </row>
    <row r="1739" spans="1:2" x14ac:dyDescent="0.25">
      <c r="A1739" s="69" t="s">
        <v>2727</v>
      </c>
      <c r="B1739" s="69" t="s">
        <v>2727</v>
      </c>
    </row>
    <row r="1740" spans="1:2" x14ac:dyDescent="0.25">
      <c r="A1740" s="69" t="s">
        <v>4747</v>
      </c>
      <c r="B1740" s="69" t="s">
        <v>4747</v>
      </c>
    </row>
    <row r="1741" spans="1:2" x14ac:dyDescent="0.25">
      <c r="A1741" s="69" t="s">
        <v>1234</v>
      </c>
      <c r="B1741" s="69" t="s">
        <v>1234</v>
      </c>
    </row>
    <row r="1742" spans="1:2" x14ac:dyDescent="0.25">
      <c r="A1742" s="69" t="s">
        <v>1235</v>
      </c>
      <c r="B1742" s="69" t="s">
        <v>1235</v>
      </c>
    </row>
    <row r="1743" spans="1:2" x14ac:dyDescent="0.25">
      <c r="A1743" s="69" t="s">
        <v>4748</v>
      </c>
      <c r="B1743" s="69" t="s">
        <v>1236</v>
      </c>
    </row>
    <row r="1744" spans="1:2" x14ac:dyDescent="0.25">
      <c r="A1744" s="69" t="s">
        <v>1236</v>
      </c>
      <c r="B1744" s="69" t="s">
        <v>1236</v>
      </c>
    </row>
    <row r="1745" spans="1:2" x14ac:dyDescent="0.25">
      <c r="A1745" s="69" t="s">
        <v>1237</v>
      </c>
      <c r="B1745" s="69" t="s">
        <v>1237</v>
      </c>
    </row>
    <row r="1746" spans="1:2" x14ac:dyDescent="0.25">
      <c r="A1746" s="69" t="s">
        <v>1238</v>
      </c>
      <c r="B1746" s="69" t="s">
        <v>1238</v>
      </c>
    </row>
    <row r="1747" spans="1:2" x14ac:dyDescent="0.25">
      <c r="A1747" s="69" t="s">
        <v>1239</v>
      </c>
      <c r="B1747" s="69" t="s">
        <v>1239</v>
      </c>
    </row>
    <row r="1748" spans="1:2" x14ac:dyDescent="0.25">
      <c r="A1748" s="69" t="s">
        <v>2728</v>
      </c>
      <c r="B1748" s="69" t="s">
        <v>2728</v>
      </c>
    </row>
    <row r="1749" spans="1:2" x14ac:dyDescent="0.25">
      <c r="A1749" s="69" t="s">
        <v>2729</v>
      </c>
      <c r="B1749" s="69" t="s">
        <v>2729</v>
      </c>
    </row>
    <row r="1750" spans="1:2" x14ac:dyDescent="0.25">
      <c r="A1750" s="69" t="s">
        <v>1240</v>
      </c>
      <c r="B1750" s="69" t="s">
        <v>1240</v>
      </c>
    </row>
    <row r="1751" spans="1:2" x14ac:dyDescent="0.25">
      <c r="A1751" s="69" t="s">
        <v>4749</v>
      </c>
      <c r="B1751" s="69" t="s">
        <v>4749</v>
      </c>
    </row>
    <row r="1752" spans="1:2" x14ac:dyDescent="0.25">
      <c r="A1752" s="69" t="s">
        <v>2730</v>
      </c>
      <c r="B1752" s="69" t="s">
        <v>2730</v>
      </c>
    </row>
    <row r="1753" spans="1:2" x14ac:dyDescent="0.25">
      <c r="A1753" s="69" t="s">
        <v>4750</v>
      </c>
      <c r="B1753" s="69" t="s">
        <v>4750</v>
      </c>
    </row>
    <row r="1754" spans="1:2" x14ac:dyDescent="0.25">
      <c r="A1754" s="69" t="s">
        <v>4751</v>
      </c>
      <c r="B1754" s="69" t="s">
        <v>4751</v>
      </c>
    </row>
    <row r="1755" spans="1:2" x14ac:dyDescent="0.25">
      <c r="A1755" s="69" t="s">
        <v>4752</v>
      </c>
      <c r="B1755" s="69" t="s">
        <v>4752</v>
      </c>
    </row>
    <row r="1756" spans="1:2" x14ac:dyDescent="0.25">
      <c r="A1756" s="69" t="s">
        <v>1241</v>
      </c>
      <c r="B1756" s="69" t="s">
        <v>1241</v>
      </c>
    </row>
    <row r="1757" spans="1:2" x14ac:dyDescent="0.25">
      <c r="A1757" s="69" t="s">
        <v>4753</v>
      </c>
      <c r="B1757" s="69" t="s">
        <v>4753</v>
      </c>
    </row>
    <row r="1758" spans="1:2" x14ac:dyDescent="0.25">
      <c r="A1758" s="69" t="s">
        <v>2664</v>
      </c>
      <c r="B1758" s="69" t="s">
        <v>1241</v>
      </c>
    </row>
    <row r="1759" spans="1:2" x14ac:dyDescent="0.25">
      <c r="A1759" s="69" t="s">
        <v>4754</v>
      </c>
      <c r="B1759" s="69" t="s">
        <v>4754</v>
      </c>
    </row>
    <row r="1760" spans="1:2" x14ac:dyDescent="0.25">
      <c r="A1760" s="69" t="s">
        <v>4755</v>
      </c>
      <c r="B1760" s="69" t="s">
        <v>4755</v>
      </c>
    </row>
    <row r="1761" spans="1:2" x14ac:dyDescent="0.25">
      <c r="A1761" s="69" t="s">
        <v>1242</v>
      </c>
      <c r="B1761" s="69" t="s">
        <v>1242</v>
      </c>
    </row>
    <row r="1762" spans="1:2" x14ac:dyDescent="0.25">
      <c r="A1762" s="69" t="s">
        <v>2731</v>
      </c>
      <c r="B1762" s="69" t="s">
        <v>2731</v>
      </c>
    </row>
    <row r="1763" spans="1:2" x14ac:dyDescent="0.25">
      <c r="A1763" s="69" t="s">
        <v>1243</v>
      </c>
      <c r="B1763" s="69" t="s">
        <v>1243</v>
      </c>
    </row>
    <row r="1764" spans="1:2" x14ac:dyDescent="0.25">
      <c r="A1764" s="69" t="s">
        <v>4756</v>
      </c>
      <c r="B1764" s="69" t="s">
        <v>4756</v>
      </c>
    </row>
    <row r="1765" spans="1:2" x14ac:dyDescent="0.25">
      <c r="A1765" s="69" t="s">
        <v>1244</v>
      </c>
      <c r="B1765" s="69" t="s">
        <v>1244</v>
      </c>
    </row>
    <row r="1766" spans="1:2" x14ac:dyDescent="0.25">
      <c r="A1766" s="69" t="s">
        <v>2732</v>
      </c>
      <c r="B1766" s="69" t="s">
        <v>2732</v>
      </c>
    </row>
    <row r="1767" spans="1:2" x14ac:dyDescent="0.25">
      <c r="A1767" s="69" t="s">
        <v>1245</v>
      </c>
      <c r="B1767" s="69" t="s">
        <v>2268</v>
      </c>
    </row>
    <row r="1768" spans="1:2" x14ac:dyDescent="0.25">
      <c r="A1768" s="69" t="s">
        <v>1246</v>
      </c>
      <c r="B1768" s="69" t="s">
        <v>2268</v>
      </c>
    </row>
    <row r="1769" spans="1:2" x14ac:dyDescent="0.25">
      <c r="A1769" s="69" t="s">
        <v>4757</v>
      </c>
      <c r="B1769" s="69" t="s">
        <v>4757</v>
      </c>
    </row>
    <row r="1770" spans="1:2" x14ac:dyDescent="0.25">
      <c r="A1770" s="69" t="s">
        <v>4758</v>
      </c>
      <c r="B1770" s="69" t="s">
        <v>4758</v>
      </c>
    </row>
    <row r="1771" spans="1:2" x14ac:dyDescent="0.25">
      <c r="A1771" s="69" t="s">
        <v>1247</v>
      </c>
      <c r="B1771" s="69" t="s">
        <v>1247</v>
      </c>
    </row>
    <row r="1772" spans="1:2" x14ac:dyDescent="0.25">
      <c r="A1772" s="69" t="s">
        <v>2733</v>
      </c>
      <c r="B1772" s="69" t="s">
        <v>2733</v>
      </c>
    </row>
    <row r="1773" spans="1:2" x14ac:dyDescent="0.25">
      <c r="A1773" s="69" t="s">
        <v>1248</v>
      </c>
      <c r="B1773" s="69" t="s">
        <v>1248</v>
      </c>
    </row>
    <row r="1774" spans="1:2" x14ac:dyDescent="0.25">
      <c r="A1774" s="69" t="s">
        <v>1249</v>
      </c>
      <c r="B1774" s="69" t="s">
        <v>1249</v>
      </c>
    </row>
    <row r="1775" spans="1:2" x14ac:dyDescent="0.25">
      <c r="A1775" s="69" t="s">
        <v>2734</v>
      </c>
      <c r="B1775" s="69" t="s">
        <v>2734</v>
      </c>
    </row>
    <row r="1776" spans="1:2" x14ac:dyDescent="0.25">
      <c r="A1776" s="69" t="s">
        <v>2735</v>
      </c>
      <c r="B1776" s="69" t="s">
        <v>2735</v>
      </c>
    </row>
    <row r="1777" spans="1:2" x14ac:dyDescent="0.25">
      <c r="A1777" s="69" t="s">
        <v>4759</v>
      </c>
      <c r="B1777" s="69" t="s">
        <v>4759</v>
      </c>
    </row>
    <row r="1778" spans="1:2" x14ac:dyDescent="0.25">
      <c r="A1778" s="69" t="s">
        <v>4760</v>
      </c>
      <c r="B1778" s="69" t="s">
        <v>4760</v>
      </c>
    </row>
    <row r="1779" spans="1:2" x14ac:dyDescent="0.25">
      <c r="A1779" s="69" t="s">
        <v>4761</v>
      </c>
      <c r="B1779" s="69" t="s">
        <v>4761</v>
      </c>
    </row>
    <row r="1780" spans="1:2" x14ac:dyDescent="0.25">
      <c r="A1780" s="69" t="s">
        <v>4762</v>
      </c>
      <c r="B1780" s="69" t="s">
        <v>4762</v>
      </c>
    </row>
    <row r="1781" spans="1:2" x14ac:dyDescent="0.25">
      <c r="A1781" s="69" t="s">
        <v>2736</v>
      </c>
      <c r="B1781" s="69" t="s">
        <v>2736</v>
      </c>
    </row>
    <row r="1782" spans="1:2" x14ac:dyDescent="0.25">
      <c r="A1782" s="69" t="s">
        <v>1250</v>
      </c>
      <c r="B1782" s="69" t="s">
        <v>1250</v>
      </c>
    </row>
    <row r="1783" spans="1:2" x14ac:dyDescent="0.25">
      <c r="A1783" s="69" t="s">
        <v>1251</v>
      </c>
      <c r="B1783" s="69" t="s">
        <v>1251</v>
      </c>
    </row>
    <row r="1784" spans="1:2" x14ac:dyDescent="0.25">
      <c r="A1784" s="69" t="s">
        <v>4763</v>
      </c>
      <c r="B1784" s="69" t="s">
        <v>4763</v>
      </c>
    </row>
    <row r="1785" spans="1:2" x14ac:dyDescent="0.25">
      <c r="A1785" s="69" t="s">
        <v>1252</v>
      </c>
      <c r="B1785" s="69" t="s">
        <v>1252</v>
      </c>
    </row>
    <row r="1786" spans="1:2" x14ac:dyDescent="0.25">
      <c r="A1786" s="69" t="s">
        <v>4764</v>
      </c>
      <c r="B1786" s="69" t="s">
        <v>4764</v>
      </c>
    </row>
    <row r="1787" spans="1:2" x14ac:dyDescent="0.25">
      <c r="A1787" s="69" t="s">
        <v>1253</v>
      </c>
      <c r="B1787" s="69" t="s">
        <v>1253</v>
      </c>
    </row>
    <row r="1788" spans="1:2" x14ac:dyDescent="0.25">
      <c r="A1788" s="69" t="s">
        <v>4765</v>
      </c>
      <c r="B1788" s="69" t="s">
        <v>4765</v>
      </c>
    </row>
    <row r="1789" spans="1:2" x14ac:dyDescent="0.25">
      <c r="A1789" s="69" t="s">
        <v>1254</v>
      </c>
      <c r="B1789" s="69" t="s">
        <v>1254</v>
      </c>
    </row>
    <row r="1790" spans="1:2" x14ac:dyDescent="0.25">
      <c r="A1790" s="69" t="s">
        <v>4766</v>
      </c>
      <c r="B1790" s="69" t="s">
        <v>4766</v>
      </c>
    </row>
    <row r="1791" spans="1:2" x14ac:dyDescent="0.25">
      <c r="A1791" s="69" t="s">
        <v>1255</v>
      </c>
      <c r="B1791" s="69" t="s">
        <v>1255</v>
      </c>
    </row>
    <row r="1792" spans="1:2" x14ac:dyDescent="0.25">
      <c r="A1792" s="69" t="s">
        <v>1256</v>
      </c>
      <c r="B1792" s="69" t="s">
        <v>1256</v>
      </c>
    </row>
    <row r="1793" spans="1:2" x14ac:dyDescent="0.25">
      <c r="A1793" s="69" t="s">
        <v>1257</v>
      </c>
      <c r="B1793" s="69" t="s">
        <v>1257</v>
      </c>
    </row>
    <row r="1794" spans="1:2" x14ac:dyDescent="0.25">
      <c r="A1794" s="69" t="s">
        <v>1258</v>
      </c>
      <c r="B1794" s="69" t="s">
        <v>1258</v>
      </c>
    </row>
    <row r="1795" spans="1:2" x14ac:dyDescent="0.25">
      <c r="A1795" s="69" t="s">
        <v>4767</v>
      </c>
      <c r="B1795" s="69" t="s">
        <v>4767</v>
      </c>
    </row>
    <row r="1796" spans="1:2" x14ac:dyDescent="0.25">
      <c r="A1796" s="69" t="s">
        <v>4768</v>
      </c>
      <c r="B1796" s="69" t="s">
        <v>4768</v>
      </c>
    </row>
    <row r="1797" spans="1:2" x14ac:dyDescent="0.25">
      <c r="A1797" s="69" t="s">
        <v>2737</v>
      </c>
      <c r="B1797" s="69" t="s">
        <v>2737</v>
      </c>
    </row>
    <row r="1798" spans="1:2" x14ac:dyDescent="0.25">
      <c r="A1798" s="69" t="s">
        <v>1259</v>
      </c>
      <c r="B1798" s="69" t="s">
        <v>1259</v>
      </c>
    </row>
    <row r="1799" spans="1:2" x14ac:dyDescent="0.25">
      <c r="A1799" s="69" t="s">
        <v>1260</v>
      </c>
      <c r="B1799" s="69" t="s">
        <v>1260</v>
      </c>
    </row>
    <row r="1800" spans="1:2" x14ac:dyDescent="0.25">
      <c r="A1800" s="69" t="s">
        <v>4769</v>
      </c>
      <c r="B1800" s="69" t="s">
        <v>4769</v>
      </c>
    </row>
    <row r="1801" spans="1:2" x14ac:dyDescent="0.25">
      <c r="A1801" s="69" t="s">
        <v>1261</v>
      </c>
      <c r="B1801" s="69" t="s">
        <v>1261</v>
      </c>
    </row>
    <row r="1802" spans="1:2" x14ac:dyDescent="0.25">
      <c r="A1802" s="69" t="s">
        <v>1262</v>
      </c>
      <c r="B1802" s="69" t="s">
        <v>1262</v>
      </c>
    </row>
    <row r="1803" spans="1:2" x14ac:dyDescent="0.25">
      <c r="A1803" s="69" t="s">
        <v>4770</v>
      </c>
      <c r="B1803" s="69" t="s">
        <v>4770</v>
      </c>
    </row>
    <row r="1804" spans="1:2" x14ac:dyDescent="0.25">
      <c r="A1804" s="69" t="s">
        <v>4771</v>
      </c>
      <c r="B1804" s="69" t="s">
        <v>4771</v>
      </c>
    </row>
    <row r="1805" spans="1:2" x14ac:dyDescent="0.25">
      <c r="A1805" s="69" t="s">
        <v>1263</v>
      </c>
      <c r="B1805" s="69" t="s">
        <v>1263</v>
      </c>
    </row>
    <row r="1806" spans="1:2" x14ac:dyDescent="0.25">
      <c r="A1806" s="69" t="s">
        <v>1264</v>
      </c>
      <c r="B1806" s="69" t="s">
        <v>1264</v>
      </c>
    </row>
    <row r="1807" spans="1:2" x14ac:dyDescent="0.25">
      <c r="A1807" s="69" t="s">
        <v>4772</v>
      </c>
      <c r="B1807" s="69" t="s">
        <v>4772</v>
      </c>
    </row>
    <row r="1808" spans="1:2" x14ac:dyDescent="0.25">
      <c r="A1808" s="69" t="s">
        <v>1265</v>
      </c>
      <c r="B1808" s="69" t="s">
        <v>1265</v>
      </c>
    </row>
    <row r="1809" spans="1:2" x14ac:dyDescent="0.25">
      <c r="A1809" s="69" t="s">
        <v>1266</v>
      </c>
      <c r="B1809" s="69" t="s">
        <v>1266</v>
      </c>
    </row>
    <row r="1810" spans="1:2" x14ac:dyDescent="0.25">
      <c r="A1810" s="69" t="s">
        <v>1267</v>
      </c>
      <c r="B1810" s="69" t="s">
        <v>1267</v>
      </c>
    </row>
    <row r="1811" spans="1:2" x14ac:dyDescent="0.25">
      <c r="A1811" s="69" t="s">
        <v>4773</v>
      </c>
      <c r="B1811" s="69" t="s">
        <v>4773</v>
      </c>
    </row>
    <row r="1812" spans="1:2" x14ac:dyDescent="0.25">
      <c r="A1812" s="69" t="s">
        <v>1268</v>
      </c>
      <c r="B1812" s="69" t="s">
        <v>1268</v>
      </c>
    </row>
    <row r="1813" spans="1:2" x14ac:dyDescent="0.25">
      <c r="A1813" s="69" t="s">
        <v>1269</v>
      </c>
      <c r="B1813" s="69" t="s">
        <v>1269</v>
      </c>
    </row>
    <row r="1814" spans="1:2" x14ac:dyDescent="0.25">
      <c r="A1814" s="69" t="s">
        <v>4774</v>
      </c>
      <c r="B1814" s="69" t="s">
        <v>4774</v>
      </c>
    </row>
    <row r="1815" spans="1:2" x14ac:dyDescent="0.25">
      <c r="A1815" s="69" t="s">
        <v>1270</v>
      </c>
      <c r="B1815" s="69" t="s">
        <v>1270</v>
      </c>
    </row>
    <row r="1816" spans="1:2" x14ac:dyDescent="0.25">
      <c r="A1816" s="69" t="s">
        <v>1271</v>
      </c>
      <c r="B1816" s="69" t="s">
        <v>1271</v>
      </c>
    </row>
    <row r="1817" spans="1:2" x14ac:dyDescent="0.25">
      <c r="A1817" s="69" t="s">
        <v>1272</v>
      </c>
      <c r="B1817" s="69" t="s">
        <v>1272</v>
      </c>
    </row>
    <row r="1818" spans="1:2" x14ac:dyDescent="0.25">
      <c r="A1818" s="69" t="s">
        <v>1273</v>
      </c>
      <c r="B1818" s="69" t="s">
        <v>1273</v>
      </c>
    </row>
    <row r="1819" spans="1:2" x14ac:dyDescent="0.25">
      <c r="A1819" s="69" t="s">
        <v>1274</v>
      </c>
      <c r="B1819" s="69" t="s">
        <v>1274</v>
      </c>
    </row>
    <row r="1820" spans="1:2" x14ac:dyDescent="0.25">
      <c r="A1820" s="69" t="s">
        <v>1275</v>
      </c>
      <c r="B1820" s="69" t="s">
        <v>1275</v>
      </c>
    </row>
    <row r="1821" spans="1:2" x14ac:dyDescent="0.25">
      <c r="A1821" s="69" t="s">
        <v>4775</v>
      </c>
      <c r="B1821" s="69" t="s">
        <v>4775</v>
      </c>
    </row>
    <row r="1822" spans="1:2" x14ac:dyDescent="0.25">
      <c r="A1822" s="69" t="s">
        <v>4776</v>
      </c>
      <c r="B1822" s="69" t="s">
        <v>4776</v>
      </c>
    </row>
    <row r="1823" spans="1:2" x14ac:dyDescent="0.25">
      <c r="A1823" s="69" t="s">
        <v>1276</v>
      </c>
      <c r="B1823" s="69" t="s">
        <v>1277</v>
      </c>
    </row>
    <row r="1824" spans="1:2" x14ac:dyDescent="0.25">
      <c r="A1824" s="69" t="s">
        <v>1278</v>
      </c>
      <c r="B1824" s="69" t="s">
        <v>1278</v>
      </c>
    </row>
    <row r="1825" spans="1:2" x14ac:dyDescent="0.25">
      <c r="A1825" s="69" t="s">
        <v>1279</v>
      </c>
      <c r="B1825" s="69" t="s">
        <v>1279</v>
      </c>
    </row>
    <row r="1826" spans="1:2" x14ac:dyDescent="0.25">
      <c r="A1826" s="69" t="s">
        <v>4777</v>
      </c>
      <c r="B1826" s="69" t="s">
        <v>4777</v>
      </c>
    </row>
    <row r="1827" spans="1:2" x14ac:dyDescent="0.25">
      <c r="A1827" s="69" t="s">
        <v>4778</v>
      </c>
      <c r="B1827" s="69" t="s">
        <v>4778</v>
      </c>
    </row>
    <row r="1828" spans="1:2" x14ac:dyDescent="0.25">
      <c r="A1828" s="69" t="s">
        <v>1280</v>
      </c>
      <c r="B1828" s="69" t="s">
        <v>1280</v>
      </c>
    </row>
    <row r="1829" spans="1:2" x14ac:dyDescent="0.25">
      <c r="A1829" s="69" t="s">
        <v>2738</v>
      </c>
      <c r="B1829" s="69" t="s">
        <v>2738</v>
      </c>
    </row>
    <row r="1830" spans="1:2" x14ac:dyDescent="0.25">
      <c r="A1830" s="69" t="s">
        <v>1281</v>
      </c>
      <c r="B1830" s="69" t="s">
        <v>2526</v>
      </c>
    </row>
    <row r="1831" spans="1:2" x14ac:dyDescent="0.25">
      <c r="A1831" s="69" t="s">
        <v>1282</v>
      </c>
      <c r="B1831" s="69" t="s">
        <v>2526</v>
      </c>
    </row>
    <row r="1832" spans="1:2" x14ac:dyDescent="0.25">
      <c r="A1832" s="69" t="s">
        <v>1283</v>
      </c>
      <c r="B1832" s="69" t="s">
        <v>2526</v>
      </c>
    </row>
    <row r="1833" spans="1:2" x14ac:dyDescent="0.25">
      <c r="A1833" s="69" t="s">
        <v>1284</v>
      </c>
      <c r="B1833" s="69" t="s">
        <v>1284</v>
      </c>
    </row>
    <row r="1834" spans="1:2" x14ac:dyDescent="0.25">
      <c r="A1834" s="69" t="s">
        <v>1285</v>
      </c>
      <c r="B1834" s="69" t="s">
        <v>1285</v>
      </c>
    </row>
    <row r="1835" spans="1:2" x14ac:dyDescent="0.25">
      <c r="A1835" s="69" t="s">
        <v>1286</v>
      </c>
      <c r="B1835" s="69" t="s">
        <v>1286</v>
      </c>
    </row>
    <row r="1836" spans="1:2" x14ac:dyDescent="0.25">
      <c r="A1836" s="69" t="s">
        <v>1287</v>
      </c>
      <c r="B1836" s="69" t="s">
        <v>1287</v>
      </c>
    </row>
    <row r="1837" spans="1:2" x14ac:dyDescent="0.25">
      <c r="A1837" s="69" t="s">
        <v>1288</v>
      </c>
      <c r="B1837" s="69" t="s">
        <v>2527</v>
      </c>
    </row>
    <row r="1838" spans="1:2" x14ac:dyDescent="0.25">
      <c r="A1838" s="69" t="s">
        <v>2739</v>
      </c>
      <c r="B1838" s="69" t="s">
        <v>2739</v>
      </c>
    </row>
    <row r="1839" spans="1:2" x14ac:dyDescent="0.25">
      <c r="A1839" s="69" t="s">
        <v>4779</v>
      </c>
      <c r="B1839" s="69" t="s">
        <v>4779</v>
      </c>
    </row>
    <row r="1840" spans="1:2" x14ac:dyDescent="0.25">
      <c r="A1840" s="69" t="s">
        <v>1289</v>
      </c>
      <c r="B1840" s="69" t="s">
        <v>1289</v>
      </c>
    </row>
    <row r="1841" spans="1:2" x14ac:dyDescent="0.25">
      <c r="A1841" s="69" t="s">
        <v>1290</v>
      </c>
      <c r="B1841" s="69" t="s">
        <v>1290</v>
      </c>
    </row>
    <row r="1842" spans="1:2" x14ac:dyDescent="0.25">
      <c r="A1842" s="69" t="s">
        <v>1291</v>
      </c>
      <c r="B1842" s="69" t="s">
        <v>1291</v>
      </c>
    </row>
    <row r="1843" spans="1:2" x14ac:dyDescent="0.25">
      <c r="A1843" s="69" t="s">
        <v>4780</v>
      </c>
      <c r="B1843" s="69" t="s">
        <v>4780</v>
      </c>
    </row>
    <row r="1844" spans="1:2" x14ac:dyDescent="0.25">
      <c r="A1844" s="69" t="s">
        <v>4781</v>
      </c>
      <c r="B1844" s="69" t="s">
        <v>4781</v>
      </c>
    </row>
    <row r="1845" spans="1:2" x14ac:dyDescent="0.25">
      <c r="A1845" s="69" t="s">
        <v>1292</v>
      </c>
      <c r="B1845" s="69" t="s">
        <v>1292</v>
      </c>
    </row>
    <row r="1846" spans="1:2" x14ac:dyDescent="0.25">
      <c r="A1846" s="69" t="s">
        <v>1293</v>
      </c>
      <c r="B1846" s="69" t="s">
        <v>1293</v>
      </c>
    </row>
    <row r="1847" spans="1:2" x14ac:dyDescent="0.25">
      <c r="A1847" s="69" t="s">
        <v>4782</v>
      </c>
      <c r="B1847" s="69" t="s">
        <v>4782</v>
      </c>
    </row>
    <row r="1848" spans="1:2" x14ac:dyDescent="0.25">
      <c r="A1848" s="69" t="s">
        <v>1294</v>
      </c>
      <c r="B1848" s="69" t="s">
        <v>1294</v>
      </c>
    </row>
    <row r="1849" spans="1:2" x14ac:dyDescent="0.25">
      <c r="A1849" s="69" t="s">
        <v>4783</v>
      </c>
      <c r="B1849" s="69" t="s">
        <v>4783</v>
      </c>
    </row>
    <row r="1850" spans="1:2" x14ac:dyDescent="0.25">
      <c r="A1850" s="69" t="s">
        <v>4784</v>
      </c>
      <c r="B1850" s="69" t="s">
        <v>4784</v>
      </c>
    </row>
    <row r="1851" spans="1:2" x14ac:dyDescent="0.25">
      <c r="A1851" s="69" t="s">
        <v>1295</v>
      </c>
      <c r="B1851" s="69" t="s">
        <v>1295</v>
      </c>
    </row>
    <row r="1852" spans="1:2" x14ac:dyDescent="0.25">
      <c r="A1852" s="69" t="s">
        <v>2740</v>
      </c>
      <c r="B1852" s="69" t="s">
        <v>2740</v>
      </c>
    </row>
    <row r="1853" spans="1:2" x14ac:dyDescent="0.25">
      <c r="A1853" s="69" t="s">
        <v>1296</v>
      </c>
      <c r="B1853" s="69" t="s">
        <v>1296</v>
      </c>
    </row>
    <row r="1854" spans="1:2" x14ac:dyDescent="0.25">
      <c r="A1854" s="69" t="s">
        <v>2741</v>
      </c>
      <c r="B1854" s="69" t="s">
        <v>2741</v>
      </c>
    </row>
    <row r="1855" spans="1:2" x14ac:dyDescent="0.25">
      <c r="A1855" s="69" t="s">
        <v>1297</v>
      </c>
      <c r="B1855" s="69" t="s">
        <v>1297</v>
      </c>
    </row>
    <row r="1856" spans="1:2" x14ac:dyDescent="0.25">
      <c r="A1856" s="69" t="s">
        <v>1298</v>
      </c>
      <c r="B1856" s="69" t="s">
        <v>1298</v>
      </c>
    </row>
    <row r="1857" spans="1:2" x14ac:dyDescent="0.25">
      <c r="A1857" s="69" t="s">
        <v>1299</v>
      </c>
      <c r="B1857" s="69" t="s">
        <v>1299</v>
      </c>
    </row>
    <row r="1858" spans="1:2" x14ac:dyDescent="0.25">
      <c r="A1858" s="69" t="s">
        <v>1300</v>
      </c>
      <c r="B1858" s="69" t="s">
        <v>1300</v>
      </c>
    </row>
    <row r="1859" spans="1:2" x14ac:dyDescent="0.25">
      <c r="A1859" s="69" t="s">
        <v>1301</v>
      </c>
      <c r="B1859" s="69" t="s">
        <v>1301</v>
      </c>
    </row>
    <row r="1860" spans="1:2" x14ac:dyDescent="0.25">
      <c r="A1860" s="69" t="s">
        <v>1302</v>
      </c>
      <c r="B1860" s="69" t="s">
        <v>1302</v>
      </c>
    </row>
    <row r="1861" spans="1:2" x14ac:dyDescent="0.25">
      <c r="A1861" s="69" t="s">
        <v>1303</v>
      </c>
      <c r="B1861" s="69" t="s">
        <v>1303</v>
      </c>
    </row>
    <row r="1862" spans="1:2" x14ac:dyDescent="0.25">
      <c r="A1862" s="69" t="s">
        <v>4785</v>
      </c>
      <c r="B1862" s="69" t="s">
        <v>4785</v>
      </c>
    </row>
    <row r="1863" spans="1:2" x14ac:dyDescent="0.25">
      <c r="A1863" s="69" t="s">
        <v>4786</v>
      </c>
      <c r="B1863" s="69" t="s">
        <v>4786</v>
      </c>
    </row>
    <row r="1864" spans="1:2" x14ac:dyDescent="0.25">
      <c r="A1864" s="69" t="s">
        <v>1304</v>
      </c>
      <c r="B1864" s="69" t="s">
        <v>1304</v>
      </c>
    </row>
    <row r="1865" spans="1:2" x14ac:dyDescent="0.25">
      <c r="A1865" s="69" t="s">
        <v>4787</v>
      </c>
      <c r="B1865" s="69" t="s">
        <v>4787</v>
      </c>
    </row>
    <row r="1866" spans="1:2" x14ac:dyDescent="0.25">
      <c r="A1866" s="69" t="s">
        <v>1305</v>
      </c>
      <c r="B1866" s="69" t="s">
        <v>1305</v>
      </c>
    </row>
    <row r="1867" spans="1:2" x14ac:dyDescent="0.25">
      <c r="A1867" s="69" t="s">
        <v>1306</v>
      </c>
      <c r="B1867" s="69" t="s">
        <v>1306</v>
      </c>
    </row>
    <row r="1868" spans="1:2" x14ac:dyDescent="0.25">
      <c r="A1868" s="69" t="s">
        <v>1307</v>
      </c>
      <c r="B1868" s="69" t="s">
        <v>1307</v>
      </c>
    </row>
    <row r="1869" spans="1:2" x14ac:dyDescent="0.25">
      <c r="A1869" s="69" t="s">
        <v>1308</v>
      </c>
      <c r="B1869" s="69" t="s">
        <v>1308</v>
      </c>
    </row>
    <row r="1870" spans="1:2" x14ac:dyDescent="0.25">
      <c r="A1870" s="69" t="s">
        <v>1309</v>
      </c>
      <c r="B1870" s="69" t="s">
        <v>1309</v>
      </c>
    </row>
    <row r="1871" spans="1:2" x14ac:dyDescent="0.25">
      <c r="A1871" s="69" t="s">
        <v>4788</v>
      </c>
      <c r="B1871" s="69" t="s">
        <v>4788</v>
      </c>
    </row>
    <row r="1872" spans="1:2" x14ac:dyDescent="0.25">
      <c r="A1872" s="69" t="s">
        <v>4789</v>
      </c>
      <c r="B1872" s="69" t="s">
        <v>4789</v>
      </c>
    </row>
    <row r="1873" spans="1:2" x14ac:dyDescent="0.25">
      <c r="A1873" s="69" t="s">
        <v>2742</v>
      </c>
      <c r="B1873" s="69" t="s">
        <v>2742</v>
      </c>
    </row>
    <row r="1874" spans="1:2" x14ac:dyDescent="0.25">
      <c r="A1874" s="69" t="s">
        <v>4790</v>
      </c>
      <c r="B1874" s="69" t="s">
        <v>4790</v>
      </c>
    </row>
    <row r="1875" spans="1:2" x14ac:dyDescent="0.25">
      <c r="A1875" s="69" t="s">
        <v>1310</v>
      </c>
      <c r="B1875" s="69" t="s">
        <v>1310</v>
      </c>
    </row>
    <row r="1876" spans="1:2" x14ac:dyDescent="0.25">
      <c r="A1876" s="69" t="s">
        <v>1311</v>
      </c>
      <c r="B1876" s="69" t="s">
        <v>1311</v>
      </c>
    </row>
    <row r="1877" spans="1:2" x14ac:dyDescent="0.25">
      <c r="A1877" s="69" t="s">
        <v>1312</v>
      </c>
      <c r="B1877" s="69" t="s">
        <v>1312</v>
      </c>
    </row>
    <row r="1878" spans="1:2" x14ac:dyDescent="0.25">
      <c r="A1878" s="69" t="s">
        <v>1313</v>
      </c>
      <c r="B1878" s="69" t="s">
        <v>1313</v>
      </c>
    </row>
    <row r="1879" spans="1:2" x14ac:dyDescent="0.25">
      <c r="A1879" s="69" t="s">
        <v>4791</v>
      </c>
      <c r="B1879" s="69" t="s">
        <v>4791</v>
      </c>
    </row>
    <row r="1880" spans="1:2" x14ac:dyDescent="0.25">
      <c r="A1880" s="69" t="s">
        <v>1314</v>
      </c>
      <c r="B1880" s="69" t="s">
        <v>1314</v>
      </c>
    </row>
    <row r="1881" spans="1:2" x14ac:dyDescent="0.25">
      <c r="A1881" s="69" t="s">
        <v>1315</v>
      </c>
      <c r="B1881" s="69" t="s">
        <v>1315</v>
      </c>
    </row>
    <row r="1882" spans="1:2" x14ac:dyDescent="0.25">
      <c r="A1882" s="69" t="s">
        <v>1316</v>
      </c>
      <c r="B1882" s="69" t="s">
        <v>1316</v>
      </c>
    </row>
    <row r="1883" spans="1:2" x14ac:dyDescent="0.25">
      <c r="A1883" s="69" t="s">
        <v>1317</v>
      </c>
      <c r="B1883" s="69" t="s">
        <v>1317</v>
      </c>
    </row>
    <row r="1884" spans="1:2" x14ac:dyDescent="0.25">
      <c r="A1884" s="69" t="s">
        <v>1318</v>
      </c>
      <c r="B1884" s="69" t="s">
        <v>1318</v>
      </c>
    </row>
    <row r="1885" spans="1:2" x14ac:dyDescent="0.25">
      <c r="A1885" s="69" t="s">
        <v>1319</v>
      </c>
      <c r="B1885" s="69" t="s">
        <v>1319</v>
      </c>
    </row>
    <row r="1886" spans="1:2" x14ac:dyDescent="0.25">
      <c r="A1886" s="69" t="s">
        <v>1320</v>
      </c>
      <c r="B1886" s="69" t="s">
        <v>1320</v>
      </c>
    </row>
    <row r="1887" spans="1:2" x14ac:dyDescent="0.25">
      <c r="A1887" s="69" t="s">
        <v>1321</v>
      </c>
      <c r="B1887" s="69" t="s">
        <v>1321</v>
      </c>
    </row>
    <row r="1888" spans="1:2" x14ac:dyDescent="0.25">
      <c r="A1888" s="69" t="s">
        <v>1322</v>
      </c>
      <c r="B1888" s="69" t="s">
        <v>1322</v>
      </c>
    </row>
    <row r="1889" spans="1:2" x14ac:dyDescent="0.25">
      <c r="A1889" s="69" t="s">
        <v>4792</v>
      </c>
      <c r="B1889" s="69" t="s">
        <v>4792</v>
      </c>
    </row>
    <row r="1890" spans="1:2" x14ac:dyDescent="0.25">
      <c r="A1890" s="69" t="s">
        <v>1323</v>
      </c>
      <c r="B1890" s="69" t="s">
        <v>1323</v>
      </c>
    </row>
    <row r="1891" spans="1:2" x14ac:dyDescent="0.25">
      <c r="A1891" s="69" t="s">
        <v>4793</v>
      </c>
      <c r="B1891" s="69" t="s">
        <v>4793</v>
      </c>
    </row>
    <row r="1892" spans="1:2" x14ac:dyDescent="0.25">
      <c r="A1892" s="69" t="s">
        <v>4794</v>
      </c>
      <c r="B1892" s="69" t="s">
        <v>4794</v>
      </c>
    </row>
    <row r="1893" spans="1:2" x14ac:dyDescent="0.25">
      <c r="A1893" s="69" t="s">
        <v>1324</v>
      </c>
      <c r="B1893" s="69" t="s">
        <v>1324</v>
      </c>
    </row>
    <row r="1894" spans="1:2" x14ac:dyDescent="0.25">
      <c r="A1894" s="69" t="s">
        <v>1325</v>
      </c>
      <c r="B1894" s="69" t="s">
        <v>1325</v>
      </c>
    </row>
    <row r="1895" spans="1:2" x14ac:dyDescent="0.25">
      <c r="A1895" s="69" t="s">
        <v>1326</v>
      </c>
      <c r="B1895" s="69" t="s">
        <v>1326</v>
      </c>
    </row>
    <row r="1896" spans="1:2" x14ac:dyDescent="0.25">
      <c r="A1896" s="69" t="s">
        <v>1327</v>
      </c>
      <c r="B1896" s="69" t="s">
        <v>1327</v>
      </c>
    </row>
    <row r="1897" spans="1:2" x14ac:dyDescent="0.25">
      <c r="A1897" s="69" t="s">
        <v>1328</v>
      </c>
      <c r="B1897" s="69" t="s">
        <v>1328</v>
      </c>
    </row>
    <row r="1898" spans="1:2" x14ac:dyDescent="0.25">
      <c r="A1898" s="69" t="s">
        <v>1329</v>
      </c>
      <c r="B1898" s="69" t="s">
        <v>1329</v>
      </c>
    </row>
    <row r="1899" spans="1:2" x14ac:dyDescent="0.25">
      <c r="A1899" s="69" t="s">
        <v>1330</v>
      </c>
      <c r="B1899" s="69" t="s">
        <v>1330</v>
      </c>
    </row>
    <row r="1900" spans="1:2" x14ac:dyDescent="0.25">
      <c r="A1900" s="69" t="s">
        <v>1331</v>
      </c>
      <c r="B1900" s="69" t="s">
        <v>1331</v>
      </c>
    </row>
    <row r="1901" spans="1:2" x14ac:dyDescent="0.25">
      <c r="A1901" s="69" t="s">
        <v>1332</v>
      </c>
      <c r="B1901" s="69" t="s">
        <v>1332</v>
      </c>
    </row>
    <row r="1902" spans="1:2" x14ac:dyDescent="0.25">
      <c r="A1902" s="69" t="s">
        <v>1333</v>
      </c>
      <c r="B1902" s="69" t="s">
        <v>1333</v>
      </c>
    </row>
    <row r="1903" spans="1:2" x14ac:dyDescent="0.25">
      <c r="A1903" s="69" t="s">
        <v>1334</v>
      </c>
      <c r="B1903" s="69" t="s">
        <v>1334</v>
      </c>
    </row>
    <row r="1904" spans="1:2" x14ac:dyDescent="0.25">
      <c r="A1904" s="69" t="s">
        <v>1335</v>
      </c>
      <c r="B1904" s="69" t="s">
        <v>1335</v>
      </c>
    </row>
    <row r="1905" spans="1:2" x14ac:dyDescent="0.25">
      <c r="A1905" s="69" t="s">
        <v>1336</v>
      </c>
      <c r="B1905" s="69" t="s">
        <v>1336</v>
      </c>
    </row>
    <row r="1906" spans="1:2" x14ac:dyDescent="0.25">
      <c r="A1906" s="69" t="s">
        <v>1337</v>
      </c>
      <c r="B1906" s="69" t="s">
        <v>1337</v>
      </c>
    </row>
    <row r="1907" spans="1:2" x14ac:dyDescent="0.25">
      <c r="A1907" s="69" t="s">
        <v>1338</v>
      </c>
      <c r="B1907" s="69" t="s">
        <v>1338</v>
      </c>
    </row>
    <row r="1908" spans="1:2" x14ac:dyDescent="0.25">
      <c r="A1908" s="69" t="s">
        <v>1339</v>
      </c>
      <c r="B1908" s="69" t="s">
        <v>1339</v>
      </c>
    </row>
    <row r="1909" spans="1:2" x14ac:dyDescent="0.25">
      <c r="A1909" s="69" t="s">
        <v>1340</v>
      </c>
      <c r="B1909" s="69" t="s">
        <v>1340</v>
      </c>
    </row>
    <row r="1910" spans="1:2" x14ac:dyDescent="0.25">
      <c r="A1910" s="69" t="s">
        <v>1341</v>
      </c>
      <c r="B1910" s="69" t="s">
        <v>1341</v>
      </c>
    </row>
    <row r="1911" spans="1:2" x14ac:dyDescent="0.25">
      <c r="A1911" s="69" t="s">
        <v>1342</v>
      </c>
      <c r="B1911" s="69" t="s">
        <v>1342</v>
      </c>
    </row>
    <row r="1912" spans="1:2" x14ac:dyDescent="0.25">
      <c r="A1912" s="69" t="s">
        <v>1343</v>
      </c>
      <c r="B1912" s="69" t="s">
        <v>1343</v>
      </c>
    </row>
    <row r="1913" spans="1:2" x14ac:dyDescent="0.25">
      <c r="A1913" s="69" t="s">
        <v>1344</v>
      </c>
      <c r="B1913" s="69" t="s">
        <v>1344</v>
      </c>
    </row>
    <row r="1914" spans="1:2" x14ac:dyDescent="0.25">
      <c r="A1914" s="69" t="s">
        <v>4795</v>
      </c>
      <c r="B1914" s="69" t="s">
        <v>4795</v>
      </c>
    </row>
    <row r="1915" spans="1:2" x14ac:dyDescent="0.25">
      <c r="A1915" s="69" t="s">
        <v>1345</v>
      </c>
      <c r="B1915" s="69" t="s">
        <v>1345</v>
      </c>
    </row>
    <row r="1916" spans="1:2" x14ac:dyDescent="0.25">
      <c r="A1916" s="69" t="s">
        <v>1346</v>
      </c>
      <c r="B1916" s="69" t="s">
        <v>1346</v>
      </c>
    </row>
    <row r="1917" spans="1:2" x14ac:dyDescent="0.25">
      <c r="A1917" s="69" t="s">
        <v>2743</v>
      </c>
      <c r="B1917" s="69" t="s">
        <v>2743</v>
      </c>
    </row>
    <row r="1918" spans="1:2" x14ac:dyDescent="0.25">
      <c r="A1918" s="69" t="s">
        <v>4796</v>
      </c>
      <c r="B1918" s="69" t="s">
        <v>4796</v>
      </c>
    </row>
    <row r="1919" spans="1:2" x14ac:dyDescent="0.25">
      <c r="A1919" s="69" t="s">
        <v>1347</v>
      </c>
      <c r="B1919" s="69" t="s">
        <v>1347</v>
      </c>
    </row>
    <row r="1920" spans="1:2" x14ac:dyDescent="0.25">
      <c r="A1920" s="69" t="s">
        <v>4797</v>
      </c>
      <c r="B1920" s="69" t="s">
        <v>4797</v>
      </c>
    </row>
    <row r="1921" spans="1:2" x14ac:dyDescent="0.25">
      <c r="A1921" s="69" t="s">
        <v>4798</v>
      </c>
      <c r="B1921" s="69" t="s">
        <v>4798</v>
      </c>
    </row>
    <row r="1922" spans="1:2" x14ac:dyDescent="0.25">
      <c r="A1922" s="69" t="s">
        <v>2744</v>
      </c>
      <c r="B1922" s="69" t="s">
        <v>2744</v>
      </c>
    </row>
    <row r="1923" spans="1:2" x14ac:dyDescent="0.25">
      <c r="A1923" s="69" t="s">
        <v>1348</v>
      </c>
      <c r="B1923" s="69" t="s">
        <v>1348</v>
      </c>
    </row>
    <row r="1924" spans="1:2" x14ac:dyDescent="0.25">
      <c r="A1924" s="69" t="s">
        <v>4799</v>
      </c>
      <c r="B1924" s="69" t="s">
        <v>4799</v>
      </c>
    </row>
    <row r="1925" spans="1:2" x14ac:dyDescent="0.25">
      <c r="A1925" s="69" t="s">
        <v>1349</v>
      </c>
      <c r="B1925" s="69" t="s">
        <v>1349</v>
      </c>
    </row>
    <row r="1926" spans="1:2" x14ac:dyDescent="0.25">
      <c r="A1926" s="69" t="s">
        <v>1350</v>
      </c>
      <c r="B1926" s="69" t="s">
        <v>1350</v>
      </c>
    </row>
    <row r="1927" spans="1:2" x14ac:dyDescent="0.25">
      <c r="A1927" s="69" t="s">
        <v>4800</v>
      </c>
      <c r="B1927" s="69" t="s">
        <v>4800</v>
      </c>
    </row>
    <row r="1928" spans="1:2" x14ac:dyDescent="0.25">
      <c r="A1928" s="69" t="s">
        <v>1351</v>
      </c>
      <c r="B1928" s="69" t="s">
        <v>1351</v>
      </c>
    </row>
    <row r="1929" spans="1:2" x14ac:dyDescent="0.25">
      <c r="A1929" s="69" t="s">
        <v>1352</v>
      </c>
      <c r="B1929" s="69" t="s">
        <v>1352</v>
      </c>
    </row>
    <row r="1930" spans="1:2" x14ac:dyDescent="0.25">
      <c r="A1930" s="69" t="s">
        <v>1353</v>
      </c>
      <c r="B1930" s="69" t="s">
        <v>1353</v>
      </c>
    </row>
    <row r="1931" spans="1:2" x14ac:dyDescent="0.25">
      <c r="A1931" s="69" t="s">
        <v>4801</v>
      </c>
      <c r="B1931" s="69" t="s">
        <v>4802</v>
      </c>
    </row>
    <row r="1932" spans="1:2" x14ac:dyDescent="0.25">
      <c r="A1932" s="69" t="s">
        <v>4803</v>
      </c>
      <c r="B1932" s="69" t="s">
        <v>4802</v>
      </c>
    </row>
    <row r="1933" spans="1:2" x14ac:dyDescent="0.25">
      <c r="A1933" s="69" t="s">
        <v>4804</v>
      </c>
      <c r="B1933" s="69" t="s">
        <v>4802</v>
      </c>
    </row>
    <row r="1934" spans="1:2" x14ac:dyDescent="0.25">
      <c r="A1934" s="69" t="s">
        <v>1354</v>
      </c>
      <c r="B1934" s="69" t="s">
        <v>4802</v>
      </c>
    </row>
    <row r="1935" spans="1:2" x14ac:dyDescent="0.25">
      <c r="A1935" s="69" t="s">
        <v>4805</v>
      </c>
      <c r="B1935" s="69" t="s">
        <v>4802</v>
      </c>
    </row>
    <row r="1936" spans="1:2" x14ac:dyDescent="0.25">
      <c r="A1936" s="69" t="s">
        <v>4806</v>
      </c>
      <c r="B1936" s="69" t="s">
        <v>4802</v>
      </c>
    </row>
    <row r="1937" spans="1:2" x14ac:dyDescent="0.25">
      <c r="A1937" s="69" t="s">
        <v>4807</v>
      </c>
      <c r="B1937" s="69" t="s">
        <v>4802</v>
      </c>
    </row>
    <row r="1938" spans="1:2" x14ac:dyDescent="0.25">
      <c r="A1938" s="69" t="s">
        <v>1355</v>
      </c>
      <c r="B1938" s="69" t="s">
        <v>4802</v>
      </c>
    </row>
    <row r="1939" spans="1:2" x14ac:dyDescent="0.25">
      <c r="A1939" s="69" t="s">
        <v>4808</v>
      </c>
      <c r="B1939" s="69" t="s">
        <v>4802</v>
      </c>
    </row>
    <row r="1940" spans="1:2" x14ac:dyDescent="0.25">
      <c r="A1940" s="69" t="s">
        <v>4809</v>
      </c>
      <c r="B1940" s="69" t="s">
        <v>4802</v>
      </c>
    </row>
    <row r="1941" spans="1:2" x14ac:dyDescent="0.25">
      <c r="A1941" s="69" t="s">
        <v>2745</v>
      </c>
      <c r="B1941" s="69" t="s">
        <v>4802</v>
      </c>
    </row>
    <row r="1942" spans="1:2" x14ac:dyDescent="0.25">
      <c r="A1942" s="69" t="s">
        <v>1356</v>
      </c>
      <c r="B1942" s="69" t="s">
        <v>1356</v>
      </c>
    </row>
    <row r="1943" spans="1:2" x14ac:dyDescent="0.25">
      <c r="A1943" s="69" t="s">
        <v>4810</v>
      </c>
      <c r="B1943" s="69" t="s">
        <v>4810</v>
      </c>
    </row>
    <row r="1944" spans="1:2" x14ac:dyDescent="0.25">
      <c r="A1944" s="69" t="s">
        <v>1357</v>
      </c>
      <c r="B1944" s="69" t="s">
        <v>1357</v>
      </c>
    </row>
    <row r="1945" spans="1:2" x14ac:dyDescent="0.25">
      <c r="A1945" s="69" t="s">
        <v>1358</v>
      </c>
      <c r="B1945" s="69" t="s">
        <v>1358</v>
      </c>
    </row>
    <row r="1946" spans="1:2" x14ac:dyDescent="0.25">
      <c r="A1946" s="69" t="s">
        <v>1359</v>
      </c>
      <c r="B1946" s="69" t="s">
        <v>1359</v>
      </c>
    </row>
    <row r="1947" spans="1:2" x14ac:dyDescent="0.25">
      <c r="A1947" s="69" t="s">
        <v>4811</v>
      </c>
      <c r="B1947" s="69" t="s">
        <v>4811</v>
      </c>
    </row>
    <row r="1948" spans="1:2" x14ac:dyDescent="0.25">
      <c r="A1948" s="69" t="s">
        <v>1360</v>
      </c>
      <c r="B1948" s="69" t="s">
        <v>1360</v>
      </c>
    </row>
    <row r="1949" spans="1:2" x14ac:dyDescent="0.25">
      <c r="A1949" s="69" t="s">
        <v>4812</v>
      </c>
      <c r="B1949" s="69" t="s">
        <v>4812</v>
      </c>
    </row>
    <row r="1950" spans="1:2" x14ac:dyDescent="0.25">
      <c r="A1950" s="69" t="s">
        <v>1361</v>
      </c>
      <c r="B1950" s="69" t="s">
        <v>1361</v>
      </c>
    </row>
    <row r="1951" spans="1:2" x14ac:dyDescent="0.25">
      <c r="A1951" s="69" t="s">
        <v>1362</v>
      </c>
      <c r="B1951" s="69" t="s">
        <v>1362</v>
      </c>
    </row>
    <row r="1952" spans="1:2" x14ac:dyDescent="0.25">
      <c r="A1952" s="69" t="s">
        <v>1363</v>
      </c>
      <c r="B1952" s="69" t="s">
        <v>1363</v>
      </c>
    </row>
    <row r="1953" spans="1:2" x14ac:dyDescent="0.25">
      <c r="A1953" s="69" t="s">
        <v>1364</v>
      </c>
      <c r="B1953" s="69" t="s">
        <v>1364</v>
      </c>
    </row>
    <row r="1954" spans="1:2" x14ac:dyDescent="0.25">
      <c r="A1954" s="69" t="s">
        <v>4813</v>
      </c>
      <c r="B1954" s="69" t="s">
        <v>4813</v>
      </c>
    </row>
    <row r="1955" spans="1:2" x14ac:dyDescent="0.25">
      <c r="A1955" s="69" t="s">
        <v>1365</v>
      </c>
      <c r="B1955" s="69" t="s">
        <v>1365</v>
      </c>
    </row>
    <row r="1956" spans="1:2" x14ac:dyDescent="0.25">
      <c r="A1956" s="69" t="s">
        <v>1366</v>
      </c>
      <c r="B1956" s="69" t="s">
        <v>1366</v>
      </c>
    </row>
    <row r="1957" spans="1:2" x14ac:dyDescent="0.25">
      <c r="A1957" s="69" t="s">
        <v>1367</v>
      </c>
      <c r="B1957" s="69" t="s">
        <v>1367</v>
      </c>
    </row>
    <row r="1958" spans="1:2" x14ac:dyDescent="0.25">
      <c r="A1958" s="69" t="s">
        <v>1368</v>
      </c>
      <c r="B1958" s="69" t="s">
        <v>1368</v>
      </c>
    </row>
    <row r="1959" spans="1:2" x14ac:dyDescent="0.25">
      <c r="A1959" s="69" t="s">
        <v>1369</v>
      </c>
      <c r="B1959" s="69" t="s">
        <v>1369</v>
      </c>
    </row>
    <row r="1960" spans="1:2" x14ac:dyDescent="0.25">
      <c r="A1960" s="69" t="s">
        <v>2746</v>
      </c>
      <c r="B1960" s="69" t="s">
        <v>2746</v>
      </c>
    </row>
    <row r="1961" spans="1:2" x14ac:dyDescent="0.25">
      <c r="A1961" s="69" t="s">
        <v>1370</v>
      </c>
      <c r="B1961" s="69" t="s">
        <v>1370</v>
      </c>
    </row>
    <row r="1962" spans="1:2" x14ac:dyDescent="0.25">
      <c r="A1962" s="69" t="s">
        <v>1371</v>
      </c>
      <c r="B1962" s="69" t="s">
        <v>1371</v>
      </c>
    </row>
    <row r="1963" spans="1:2" x14ac:dyDescent="0.25">
      <c r="A1963" s="69" t="s">
        <v>4814</v>
      </c>
      <c r="B1963" s="69" t="s">
        <v>4814</v>
      </c>
    </row>
    <row r="1964" spans="1:2" x14ac:dyDescent="0.25">
      <c r="A1964" s="69" t="s">
        <v>1372</v>
      </c>
      <c r="B1964" s="69" t="s">
        <v>1372</v>
      </c>
    </row>
    <row r="1965" spans="1:2" x14ac:dyDescent="0.25">
      <c r="A1965" s="69" t="s">
        <v>1373</v>
      </c>
      <c r="B1965" s="69" t="s">
        <v>1373</v>
      </c>
    </row>
    <row r="1966" spans="1:2" x14ac:dyDescent="0.25">
      <c r="A1966" s="69" t="s">
        <v>2747</v>
      </c>
      <c r="B1966" s="69" t="s">
        <v>2747</v>
      </c>
    </row>
    <row r="1967" spans="1:2" x14ac:dyDescent="0.25">
      <c r="A1967" s="69" t="s">
        <v>2748</v>
      </c>
      <c r="B1967" s="69" t="s">
        <v>2748</v>
      </c>
    </row>
    <row r="1968" spans="1:2" x14ac:dyDescent="0.25">
      <c r="A1968" s="69" t="s">
        <v>4815</v>
      </c>
      <c r="B1968" s="69" t="s">
        <v>4815</v>
      </c>
    </row>
    <row r="1969" spans="1:2" x14ac:dyDescent="0.25">
      <c r="A1969" s="69" t="s">
        <v>1374</v>
      </c>
      <c r="B1969" s="69" t="s">
        <v>1374</v>
      </c>
    </row>
    <row r="1970" spans="1:2" x14ac:dyDescent="0.25">
      <c r="A1970" s="69" t="s">
        <v>4816</v>
      </c>
      <c r="B1970" s="69" t="s">
        <v>4816</v>
      </c>
    </row>
    <row r="1971" spans="1:2" x14ac:dyDescent="0.25">
      <c r="A1971" s="69" t="s">
        <v>1375</v>
      </c>
      <c r="B1971" s="69" t="s">
        <v>1375</v>
      </c>
    </row>
    <row r="1972" spans="1:2" x14ac:dyDescent="0.25">
      <c r="A1972" s="69" t="s">
        <v>1376</v>
      </c>
      <c r="B1972" s="69" t="s">
        <v>1376</v>
      </c>
    </row>
    <row r="1973" spans="1:2" x14ac:dyDescent="0.25">
      <c r="A1973" s="69" t="s">
        <v>1377</v>
      </c>
      <c r="B1973" s="69" t="s">
        <v>1377</v>
      </c>
    </row>
    <row r="1974" spans="1:2" x14ac:dyDescent="0.25">
      <c r="A1974" s="69" t="s">
        <v>1378</v>
      </c>
      <c r="B1974" s="69" t="s">
        <v>1378</v>
      </c>
    </row>
    <row r="1975" spans="1:2" x14ac:dyDescent="0.25">
      <c r="A1975" s="69" t="s">
        <v>1379</v>
      </c>
      <c r="B1975" s="69" t="s">
        <v>1379</v>
      </c>
    </row>
    <row r="1976" spans="1:2" x14ac:dyDescent="0.25">
      <c r="A1976" s="69" t="s">
        <v>4817</v>
      </c>
      <c r="B1976" s="69" t="s">
        <v>4817</v>
      </c>
    </row>
    <row r="1977" spans="1:2" x14ac:dyDescent="0.25">
      <c r="A1977" s="69" t="s">
        <v>4818</v>
      </c>
      <c r="B1977" s="69" t="s">
        <v>4818</v>
      </c>
    </row>
    <row r="1978" spans="1:2" x14ac:dyDescent="0.25">
      <c r="A1978" s="69" t="s">
        <v>1380</v>
      </c>
      <c r="B1978" s="69" t="s">
        <v>1380</v>
      </c>
    </row>
    <row r="1979" spans="1:2" x14ac:dyDescent="0.25">
      <c r="A1979" s="69" t="s">
        <v>1381</v>
      </c>
      <c r="B1979" s="69" t="s">
        <v>1381</v>
      </c>
    </row>
    <row r="1980" spans="1:2" x14ac:dyDescent="0.25">
      <c r="A1980" s="69" t="s">
        <v>1382</v>
      </c>
      <c r="B1980" s="69" t="s">
        <v>1382</v>
      </c>
    </row>
    <row r="1981" spans="1:2" x14ac:dyDescent="0.25">
      <c r="A1981" s="69" t="s">
        <v>1383</v>
      </c>
      <c r="B1981" s="69" t="s">
        <v>1383</v>
      </c>
    </row>
    <row r="1982" spans="1:2" x14ac:dyDescent="0.25">
      <c r="A1982" s="69" t="s">
        <v>1384</v>
      </c>
      <c r="B1982" s="69" t="s">
        <v>1384</v>
      </c>
    </row>
    <row r="1983" spans="1:2" x14ac:dyDescent="0.25">
      <c r="A1983" s="69" t="s">
        <v>1385</v>
      </c>
      <c r="B1983" s="69" t="s">
        <v>1385</v>
      </c>
    </row>
    <row r="1984" spans="1:2" x14ac:dyDescent="0.25">
      <c r="A1984" s="69" t="s">
        <v>1386</v>
      </c>
      <c r="B1984" s="69" t="s">
        <v>1386</v>
      </c>
    </row>
    <row r="1985" spans="1:2" x14ac:dyDescent="0.25">
      <c r="A1985" s="69" t="s">
        <v>1387</v>
      </c>
      <c r="B1985" s="69" t="s">
        <v>1387</v>
      </c>
    </row>
    <row r="1986" spans="1:2" x14ac:dyDescent="0.25">
      <c r="A1986" s="69" t="s">
        <v>4819</v>
      </c>
      <c r="B1986" s="69" t="s">
        <v>4819</v>
      </c>
    </row>
    <row r="1987" spans="1:2" x14ac:dyDescent="0.25">
      <c r="A1987" s="69" t="s">
        <v>1388</v>
      </c>
      <c r="B1987" s="69" t="s">
        <v>1388</v>
      </c>
    </row>
    <row r="1988" spans="1:2" x14ac:dyDescent="0.25">
      <c r="A1988" s="69" t="s">
        <v>1389</v>
      </c>
      <c r="B1988" s="69" t="s">
        <v>1389</v>
      </c>
    </row>
    <row r="1989" spans="1:2" x14ac:dyDescent="0.25">
      <c r="A1989" s="69" t="s">
        <v>1390</v>
      </c>
      <c r="B1989" s="69" t="s">
        <v>1390</v>
      </c>
    </row>
    <row r="1990" spans="1:2" x14ac:dyDescent="0.25">
      <c r="A1990" s="69" t="s">
        <v>1391</v>
      </c>
      <c r="B1990" s="69" t="s">
        <v>1391</v>
      </c>
    </row>
    <row r="1991" spans="1:2" x14ac:dyDescent="0.25">
      <c r="A1991" s="69" t="s">
        <v>1392</v>
      </c>
      <c r="B1991" s="69" t="s">
        <v>1392</v>
      </c>
    </row>
    <row r="1992" spans="1:2" x14ac:dyDescent="0.25">
      <c r="A1992" s="69" t="s">
        <v>1393</v>
      </c>
      <c r="B1992" s="69" t="s">
        <v>1393</v>
      </c>
    </row>
    <row r="1993" spans="1:2" x14ac:dyDescent="0.25">
      <c r="A1993" s="69" t="s">
        <v>1394</v>
      </c>
      <c r="B1993" s="69" t="s">
        <v>1395</v>
      </c>
    </row>
    <row r="1994" spans="1:2" x14ac:dyDescent="0.25">
      <c r="A1994" s="69" t="s">
        <v>1396</v>
      </c>
      <c r="B1994" s="69" t="s">
        <v>1395</v>
      </c>
    </row>
    <row r="1995" spans="1:2" x14ac:dyDescent="0.25">
      <c r="A1995" s="69" t="s">
        <v>1397</v>
      </c>
      <c r="B1995" s="69" t="s">
        <v>1395</v>
      </c>
    </row>
    <row r="1996" spans="1:2" x14ac:dyDescent="0.25">
      <c r="A1996" s="69" t="s">
        <v>1398</v>
      </c>
      <c r="B1996" s="69" t="s">
        <v>1395</v>
      </c>
    </row>
    <row r="1997" spans="1:2" x14ac:dyDescent="0.25">
      <c r="A1997" s="69" t="s">
        <v>1399</v>
      </c>
      <c r="B1997" s="69" t="s">
        <v>1399</v>
      </c>
    </row>
    <row r="1998" spans="1:2" x14ac:dyDescent="0.25">
      <c r="A1998" s="69" t="s">
        <v>1400</v>
      </c>
      <c r="B1998" s="69" t="s">
        <v>1400</v>
      </c>
    </row>
    <row r="1999" spans="1:2" x14ac:dyDescent="0.25">
      <c r="A1999" s="69" t="s">
        <v>1401</v>
      </c>
      <c r="B1999" s="69" t="s">
        <v>1401</v>
      </c>
    </row>
    <row r="2000" spans="1:2" x14ac:dyDescent="0.25">
      <c r="A2000" s="69" t="s">
        <v>1402</v>
      </c>
      <c r="B2000" s="69" t="s">
        <v>1402</v>
      </c>
    </row>
    <row r="2001" spans="1:2" x14ac:dyDescent="0.25">
      <c r="A2001" s="69" t="s">
        <v>1403</v>
      </c>
      <c r="B2001" s="69" t="s">
        <v>1403</v>
      </c>
    </row>
    <row r="2002" spans="1:2" x14ac:dyDescent="0.25">
      <c r="A2002" s="69" t="s">
        <v>1404</v>
      </c>
      <c r="B2002" s="69" t="s">
        <v>1404</v>
      </c>
    </row>
    <row r="2003" spans="1:2" x14ac:dyDescent="0.25">
      <c r="A2003" s="69" t="s">
        <v>1405</v>
      </c>
      <c r="B2003" s="69" t="s">
        <v>1405</v>
      </c>
    </row>
    <row r="2004" spans="1:2" x14ac:dyDescent="0.25">
      <c r="A2004" s="69" t="s">
        <v>1406</v>
      </c>
      <c r="B2004" s="69" t="s">
        <v>1406</v>
      </c>
    </row>
    <row r="2005" spans="1:2" x14ac:dyDescent="0.25">
      <c r="A2005" s="69" t="s">
        <v>1407</v>
      </c>
      <c r="B2005" s="69" t="s">
        <v>1407</v>
      </c>
    </row>
    <row r="2006" spans="1:2" x14ac:dyDescent="0.25">
      <c r="A2006" s="69" t="s">
        <v>1408</v>
      </c>
      <c r="B2006" s="69" t="s">
        <v>1408</v>
      </c>
    </row>
    <row r="2007" spans="1:2" x14ac:dyDescent="0.25">
      <c r="A2007" s="69" t="s">
        <v>2749</v>
      </c>
      <c r="B2007" s="69" t="s">
        <v>2749</v>
      </c>
    </row>
    <row r="2008" spans="1:2" x14ac:dyDescent="0.25">
      <c r="A2008" s="69" t="s">
        <v>1409</v>
      </c>
      <c r="B2008" s="69" t="s">
        <v>1409</v>
      </c>
    </row>
    <row r="2009" spans="1:2" x14ac:dyDescent="0.25">
      <c r="A2009" s="69" t="s">
        <v>4820</v>
      </c>
      <c r="B2009" s="69" t="s">
        <v>4820</v>
      </c>
    </row>
    <row r="2010" spans="1:2" x14ac:dyDescent="0.25">
      <c r="A2010" s="69" t="s">
        <v>4821</v>
      </c>
      <c r="B2010" s="69" t="s">
        <v>4821</v>
      </c>
    </row>
    <row r="2011" spans="1:2" x14ac:dyDescent="0.25">
      <c r="A2011" s="69" t="s">
        <v>2750</v>
      </c>
      <c r="B2011" s="69" t="s">
        <v>2750</v>
      </c>
    </row>
    <row r="2012" spans="1:2" x14ac:dyDescent="0.25">
      <c r="A2012" s="69" t="s">
        <v>1410</v>
      </c>
      <c r="B2012" s="69" t="s">
        <v>1410</v>
      </c>
    </row>
    <row r="2013" spans="1:2" x14ac:dyDescent="0.25">
      <c r="A2013" s="69" t="s">
        <v>4822</v>
      </c>
      <c r="B2013" s="69" t="s">
        <v>4822</v>
      </c>
    </row>
    <row r="2014" spans="1:2" x14ac:dyDescent="0.25">
      <c r="A2014" s="69" t="s">
        <v>4823</v>
      </c>
      <c r="B2014" s="69" t="s">
        <v>4823</v>
      </c>
    </row>
    <row r="2015" spans="1:2" x14ac:dyDescent="0.25">
      <c r="A2015" s="69" t="s">
        <v>1411</v>
      </c>
      <c r="B2015" s="69" t="s">
        <v>1411</v>
      </c>
    </row>
    <row r="2016" spans="1:2" x14ac:dyDescent="0.25">
      <c r="A2016" s="69" t="s">
        <v>2751</v>
      </c>
      <c r="B2016" s="69" t="s">
        <v>2751</v>
      </c>
    </row>
    <row r="2017" spans="1:2" x14ac:dyDescent="0.25">
      <c r="A2017" s="69" t="s">
        <v>1412</v>
      </c>
      <c r="B2017" s="69" t="s">
        <v>1412</v>
      </c>
    </row>
    <row r="2018" spans="1:2" x14ac:dyDescent="0.25">
      <c r="A2018" s="69" t="s">
        <v>1413</v>
      </c>
      <c r="B2018" s="69" t="s">
        <v>1413</v>
      </c>
    </row>
    <row r="2019" spans="1:2" x14ac:dyDescent="0.25">
      <c r="A2019" s="69" t="s">
        <v>4824</v>
      </c>
      <c r="B2019" s="69" t="s">
        <v>4824</v>
      </c>
    </row>
    <row r="2020" spans="1:2" x14ac:dyDescent="0.25">
      <c r="A2020" s="69" t="s">
        <v>1414</v>
      </c>
      <c r="B2020" s="69" t="s">
        <v>1414</v>
      </c>
    </row>
    <row r="2021" spans="1:2" x14ac:dyDescent="0.25">
      <c r="A2021" s="69" t="s">
        <v>1415</v>
      </c>
      <c r="B2021" s="69" t="s">
        <v>1415</v>
      </c>
    </row>
    <row r="2022" spans="1:2" x14ac:dyDescent="0.25">
      <c r="A2022" s="69" t="s">
        <v>4825</v>
      </c>
      <c r="B2022" s="69" t="s">
        <v>4825</v>
      </c>
    </row>
    <row r="2023" spans="1:2" x14ac:dyDescent="0.25">
      <c r="A2023" s="69" t="s">
        <v>1416</v>
      </c>
      <c r="B2023" s="69" t="s">
        <v>1416</v>
      </c>
    </row>
    <row r="2024" spans="1:2" x14ac:dyDescent="0.25">
      <c r="A2024" s="69" t="s">
        <v>1417</v>
      </c>
      <c r="B2024" s="69" t="s">
        <v>1417</v>
      </c>
    </row>
    <row r="2025" spans="1:2" x14ac:dyDescent="0.25">
      <c r="A2025" s="69" t="s">
        <v>1418</v>
      </c>
      <c r="B2025" s="69" t="s">
        <v>1418</v>
      </c>
    </row>
    <row r="2026" spans="1:2" x14ac:dyDescent="0.25">
      <c r="A2026" s="69" t="s">
        <v>1419</v>
      </c>
      <c r="B2026" s="69" t="s">
        <v>1419</v>
      </c>
    </row>
    <row r="2027" spans="1:2" x14ac:dyDescent="0.25">
      <c r="A2027" s="69" t="s">
        <v>4826</v>
      </c>
      <c r="B2027" s="69" t="s">
        <v>4826</v>
      </c>
    </row>
    <row r="2028" spans="1:2" x14ac:dyDescent="0.25">
      <c r="A2028" s="69" t="s">
        <v>1420</v>
      </c>
      <c r="B2028" s="69" t="s">
        <v>1420</v>
      </c>
    </row>
    <row r="2029" spans="1:2" x14ac:dyDescent="0.25">
      <c r="A2029" s="69" t="s">
        <v>1421</v>
      </c>
      <c r="B2029" s="69" t="s">
        <v>1421</v>
      </c>
    </row>
    <row r="2030" spans="1:2" x14ac:dyDescent="0.25">
      <c r="A2030" s="69" t="s">
        <v>2752</v>
      </c>
      <c r="B2030" s="69" t="s">
        <v>2752</v>
      </c>
    </row>
    <row r="2031" spans="1:2" x14ac:dyDescent="0.25">
      <c r="A2031" s="69" t="s">
        <v>4827</v>
      </c>
      <c r="B2031" s="69" t="s">
        <v>4827</v>
      </c>
    </row>
    <row r="2032" spans="1:2" x14ac:dyDescent="0.25">
      <c r="A2032" s="69" t="s">
        <v>1422</v>
      </c>
      <c r="B2032" s="69" t="s">
        <v>1422</v>
      </c>
    </row>
    <row r="2033" spans="1:2" x14ac:dyDescent="0.25">
      <c r="A2033" s="69" t="s">
        <v>1423</v>
      </c>
      <c r="B2033" s="69" t="s">
        <v>1423</v>
      </c>
    </row>
    <row r="2034" spans="1:2" x14ac:dyDescent="0.25">
      <c r="A2034" s="69" t="s">
        <v>1424</v>
      </c>
      <c r="B2034" s="69" t="s">
        <v>1424</v>
      </c>
    </row>
    <row r="2035" spans="1:2" x14ac:dyDescent="0.25">
      <c r="A2035" s="69" t="s">
        <v>1425</v>
      </c>
      <c r="B2035" s="69" t="s">
        <v>1425</v>
      </c>
    </row>
    <row r="2036" spans="1:2" x14ac:dyDescent="0.25">
      <c r="A2036" s="69" t="s">
        <v>1426</v>
      </c>
      <c r="B2036" s="69" t="s">
        <v>1426</v>
      </c>
    </row>
    <row r="2037" spans="1:2" x14ac:dyDescent="0.25">
      <c r="A2037" s="69" t="s">
        <v>1427</v>
      </c>
      <c r="B2037" s="69" t="s">
        <v>2528</v>
      </c>
    </row>
    <row r="2038" spans="1:2" x14ac:dyDescent="0.25">
      <c r="A2038" s="69" t="s">
        <v>1428</v>
      </c>
      <c r="B2038" s="69" t="s">
        <v>1428</v>
      </c>
    </row>
    <row r="2039" spans="1:2" x14ac:dyDescent="0.25">
      <c r="A2039" s="69" t="s">
        <v>4828</v>
      </c>
      <c r="B2039" s="69" t="s">
        <v>4828</v>
      </c>
    </row>
    <row r="2040" spans="1:2" x14ac:dyDescent="0.25">
      <c r="A2040" s="69" t="s">
        <v>2753</v>
      </c>
      <c r="B2040" s="69" t="s">
        <v>2753</v>
      </c>
    </row>
    <row r="2041" spans="1:2" x14ac:dyDescent="0.25">
      <c r="A2041" s="69" t="s">
        <v>4829</v>
      </c>
      <c r="B2041" s="69" t="s">
        <v>4829</v>
      </c>
    </row>
    <row r="2042" spans="1:2" x14ac:dyDescent="0.25">
      <c r="A2042" s="69" t="s">
        <v>4830</v>
      </c>
      <c r="B2042" s="69" t="s">
        <v>4830</v>
      </c>
    </row>
    <row r="2043" spans="1:2" x14ac:dyDescent="0.25">
      <c r="A2043" s="69" t="s">
        <v>1429</v>
      </c>
      <c r="B2043" s="69" t="s">
        <v>1429</v>
      </c>
    </row>
    <row r="2044" spans="1:2" x14ac:dyDescent="0.25">
      <c r="A2044" s="69" t="s">
        <v>4831</v>
      </c>
      <c r="B2044" s="69" t="s">
        <v>4831</v>
      </c>
    </row>
    <row r="2045" spans="1:2" x14ac:dyDescent="0.25">
      <c r="A2045" s="69" t="s">
        <v>4832</v>
      </c>
      <c r="B2045" s="69" t="s">
        <v>4832</v>
      </c>
    </row>
    <row r="2046" spans="1:2" x14ac:dyDescent="0.25">
      <c r="A2046" s="69" t="s">
        <v>1430</v>
      </c>
      <c r="B2046" s="69" t="s">
        <v>1430</v>
      </c>
    </row>
    <row r="2047" spans="1:2" x14ac:dyDescent="0.25">
      <c r="A2047" s="69" t="s">
        <v>1431</v>
      </c>
      <c r="B2047" s="69" t="s">
        <v>1431</v>
      </c>
    </row>
    <row r="2048" spans="1:2" x14ac:dyDescent="0.25">
      <c r="A2048" s="69" t="s">
        <v>1432</v>
      </c>
      <c r="B2048" s="69" t="s">
        <v>1432</v>
      </c>
    </row>
    <row r="2049" spans="1:2" x14ac:dyDescent="0.25">
      <c r="A2049" s="69" t="s">
        <v>1433</v>
      </c>
      <c r="B2049" s="69" t="s">
        <v>1433</v>
      </c>
    </row>
    <row r="2050" spans="1:2" x14ac:dyDescent="0.25">
      <c r="A2050" s="69" t="s">
        <v>1434</v>
      </c>
      <c r="B2050" s="69" t="s">
        <v>1434</v>
      </c>
    </row>
    <row r="2051" spans="1:2" x14ac:dyDescent="0.25">
      <c r="A2051" s="69" t="s">
        <v>1435</v>
      </c>
      <c r="B2051" s="69" t="s">
        <v>1435</v>
      </c>
    </row>
    <row r="2052" spans="1:2" x14ac:dyDescent="0.25">
      <c r="A2052" s="69" t="s">
        <v>2754</v>
      </c>
      <c r="B2052" s="69" t="s">
        <v>2754</v>
      </c>
    </row>
    <row r="2053" spans="1:2" x14ac:dyDescent="0.25">
      <c r="A2053" s="69" t="s">
        <v>1436</v>
      </c>
      <c r="B2053" s="69" t="s">
        <v>1436</v>
      </c>
    </row>
    <row r="2054" spans="1:2" x14ac:dyDescent="0.25">
      <c r="A2054" s="69" t="s">
        <v>1437</v>
      </c>
      <c r="B2054" s="69" t="s">
        <v>1437</v>
      </c>
    </row>
    <row r="2055" spans="1:2" x14ac:dyDescent="0.25">
      <c r="A2055" s="69" t="s">
        <v>2755</v>
      </c>
      <c r="B2055" s="69" t="s">
        <v>2755</v>
      </c>
    </row>
    <row r="2056" spans="1:2" x14ac:dyDescent="0.25">
      <c r="A2056" s="69" t="s">
        <v>1438</v>
      </c>
      <c r="B2056" s="69" t="s">
        <v>1438</v>
      </c>
    </row>
    <row r="2057" spans="1:2" x14ac:dyDescent="0.25">
      <c r="A2057" s="69" t="s">
        <v>4833</v>
      </c>
      <c r="B2057" s="69" t="s">
        <v>4833</v>
      </c>
    </row>
    <row r="2058" spans="1:2" x14ac:dyDescent="0.25">
      <c r="A2058" s="69" t="s">
        <v>1439</v>
      </c>
      <c r="B2058" s="69" t="s">
        <v>1439</v>
      </c>
    </row>
    <row r="2059" spans="1:2" x14ac:dyDescent="0.25">
      <c r="A2059" s="69" t="s">
        <v>1440</v>
      </c>
      <c r="B2059" s="69" t="s">
        <v>1440</v>
      </c>
    </row>
    <row r="2060" spans="1:2" x14ac:dyDescent="0.25">
      <c r="A2060" s="69" t="s">
        <v>1441</v>
      </c>
      <c r="B2060" s="69" t="s">
        <v>1441</v>
      </c>
    </row>
    <row r="2061" spans="1:2" x14ac:dyDescent="0.25">
      <c r="A2061" s="69" t="s">
        <v>1442</v>
      </c>
      <c r="B2061" s="69" t="s">
        <v>1442</v>
      </c>
    </row>
    <row r="2062" spans="1:2" x14ac:dyDescent="0.25">
      <c r="A2062" s="69" t="s">
        <v>1443</v>
      </c>
      <c r="B2062" s="69" t="s">
        <v>1443</v>
      </c>
    </row>
    <row r="2063" spans="1:2" x14ac:dyDescent="0.25">
      <c r="A2063" s="69" t="s">
        <v>1444</v>
      </c>
      <c r="B2063" s="69" t="s">
        <v>1444</v>
      </c>
    </row>
    <row r="2064" spans="1:2" x14ac:dyDescent="0.25">
      <c r="A2064" s="69" t="s">
        <v>1445</v>
      </c>
      <c r="B2064" s="69" t="s">
        <v>1445</v>
      </c>
    </row>
    <row r="2065" spans="1:2" x14ac:dyDescent="0.25">
      <c r="A2065" s="69" t="s">
        <v>1446</v>
      </c>
      <c r="B2065" s="69" t="s">
        <v>1446</v>
      </c>
    </row>
    <row r="2066" spans="1:2" x14ac:dyDescent="0.25">
      <c r="A2066" s="69" t="s">
        <v>1447</v>
      </c>
      <c r="B2066" s="69" t="s">
        <v>1447</v>
      </c>
    </row>
    <row r="2067" spans="1:2" x14ac:dyDescent="0.25">
      <c r="A2067" s="69" t="s">
        <v>4834</v>
      </c>
      <c r="B2067" s="69" t="s">
        <v>4834</v>
      </c>
    </row>
    <row r="2068" spans="1:2" x14ac:dyDescent="0.25">
      <c r="A2068" s="69" t="s">
        <v>1448</v>
      </c>
      <c r="B2068" s="69" t="s">
        <v>1448</v>
      </c>
    </row>
    <row r="2069" spans="1:2" x14ac:dyDescent="0.25">
      <c r="A2069" s="69" t="s">
        <v>1449</v>
      </c>
      <c r="B2069" s="69" t="s">
        <v>1449</v>
      </c>
    </row>
    <row r="2070" spans="1:2" x14ac:dyDescent="0.25">
      <c r="A2070" s="69" t="s">
        <v>1450</v>
      </c>
      <c r="B2070" s="69" t="s">
        <v>1450</v>
      </c>
    </row>
    <row r="2071" spans="1:2" x14ac:dyDescent="0.25">
      <c r="A2071" s="69" t="s">
        <v>1451</v>
      </c>
      <c r="B2071" s="69" t="s">
        <v>1451</v>
      </c>
    </row>
    <row r="2072" spans="1:2" x14ac:dyDescent="0.25">
      <c r="A2072" s="69" t="s">
        <v>4835</v>
      </c>
      <c r="B2072" s="69" t="s">
        <v>4835</v>
      </c>
    </row>
    <row r="2073" spans="1:2" x14ac:dyDescent="0.25">
      <c r="A2073" s="69" t="s">
        <v>1452</v>
      </c>
      <c r="B2073" s="69" t="s">
        <v>1452</v>
      </c>
    </row>
    <row r="2074" spans="1:2" x14ac:dyDescent="0.25">
      <c r="A2074" s="69" t="s">
        <v>1453</v>
      </c>
      <c r="B2074" s="69" t="s">
        <v>1453</v>
      </c>
    </row>
    <row r="2075" spans="1:2" x14ac:dyDescent="0.25">
      <c r="A2075" s="69" t="s">
        <v>1454</v>
      </c>
      <c r="B2075" s="69" t="s">
        <v>1454</v>
      </c>
    </row>
    <row r="2076" spans="1:2" x14ac:dyDescent="0.25">
      <c r="A2076" s="69" t="s">
        <v>1455</v>
      </c>
      <c r="B2076" s="69" t="s">
        <v>1455</v>
      </c>
    </row>
    <row r="2077" spans="1:2" x14ac:dyDescent="0.25">
      <c r="A2077" s="69" t="s">
        <v>4836</v>
      </c>
      <c r="B2077" s="69" t="s">
        <v>4836</v>
      </c>
    </row>
    <row r="2078" spans="1:2" x14ac:dyDescent="0.25">
      <c r="A2078" s="69" t="s">
        <v>2756</v>
      </c>
      <c r="B2078" s="69" t="s">
        <v>2756</v>
      </c>
    </row>
    <row r="2079" spans="1:2" x14ac:dyDescent="0.25">
      <c r="A2079" s="69" t="s">
        <v>1456</v>
      </c>
      <c r="B2079" s="69" t="s">
        <v>1456</v>
      </c>
    </row>
    <row r="2080" spans="1:2" x14ac:dyDescent="0.25">
      <c r="A2080" s="69" t="s">
        <v>1457</v>
      </c>
      <c r="B2080" s="69" t="s">
        <v>1457</v>
      </c>
    </row>
    <row r="2081" spans="1:2" x14ac:dyDescent="0.25">
      <c r="A2081" s="69" t="s">
        <v>1458</v>
      </c>
      <c r="B2081" s="69" t="s">
        <v>1458</v>
      </c>
    </row>
    <row r="2082" spans="1:2" x14ac:dyDescent="0.25">
      <c r="A2082" s="69" t="s">
        <v>1459</v>
      </c>
      <c r="B2082" s="69" t="s">
        <v>1459</v>
      </c>
    </row>
    <row r="2083" spans="1:2" x14ac:dyDescent="0.25">
      <c r="A2083" s="69" t="s">
        <v>1460</v>
      </c>
      <c r="B2083" s="69" t="s">
        <v>1460</v>
      </c>
    </row>
    <row r="2084" spans="1:2" x14ac:dyDescent="0.25">
      <c r="A2084" s="69" t="s">
        <v>1461</v>
      </c>
      <c r="B2084" s="69" t="s">
        <v>1461</v>
      </c>
    </row>
    <row r="2085" spans="1:2" x14ac:dyDescent="0.25">
      <c r="A2085" s="69" t="s">
        <v>1462</v>
      </c>
      <c r="B2085" s="69" t="s">
        <v>1462</v>
      </c>
    </row>
    <row r="2086" spans="1:2" x14ac:dyDescent="0.25">
      <c r="A2086" s="69" t="s">
        <v>4837</v>
      </c>
      <c r="B2086" s="69" t="s">
        <v>4837</v>
      </c>
    </row>
    <row r="2087" spans="1:2" x14ac:dyDescent="0.25">
      <c r="A2087" s="69" t="s">
        <v>4838</v>
      </c>
      <c r="B2087" s="69" t="s">
        <v>4838</v>
      </c>
    </row>
    <row r="2088" spans="1:2" x14ac:dyDescent="0.25">
      <c r="A2088" s="69" t="s">
        <v>1463</v>
      </c>
      <c r="B2088" s="69" t="s">
        <v>1463</v>
      </c>
    </row>
    <row r="2089" spans="1:2" x14ac:dyDescent="0.25">
      <c r="A2089" s="69" t="s">
        <v>1464</v>
      </c>
      <c r="B2089" s="69" t="s">
        <v>1464</v>
      </c>
    </row>
    <row r="2090" spans="1:2" x14ac:dyDescent="0.25">
      <c r="A2090" s="69" t="s">
        <v>1465</v>
      </c>
      <c r="B2090" s="69" t="s">
        <v>1465</v>
      </c>
    </row>
    <row r="2091" spans="1:2" x14ac:dyDescent="0.25">
      <c r="A2091" s="69" t="s">
        <v>1466</v>
      </c>
      <c r="B2091" s="69" t="s">
        <v>1466</v>
      </c>
    </row>
    <row r="2092" spans="1:2" x14ac:dyDescent="0.25">
      <c r="A2092" s="69" t="s">
        <v>1467</v>
      </c>
      <c r="B2092" s="69" t="s">
        <v>1467</v>
      </c>
    </row>
    <row r="2093" spans="1:2" x14ac:dyDescent="0.25">
      <c r="A2093" s="69" t="s">
        <v>1468</v>
      </c>
      <c r="B2093" s="69" t="s">
        <v>1468</v>
      </c>
    </row>
    <row r="2094" spans="1:2" x14ac:dyDescent="0.25">
      <c r="A2094" s="69" t="s">
        <v>1469</v>
      </c>
      <c r="B2094" s="69" t="s">
        <v>1469</v>
      </c>
    </row>
    <row r="2095" spans="1:2" x14ac:dyDescent="0.25">
      <c r="A2095" s="69" t="s">
        <v>4839</v>
      </c>
      <c r="B2095" s="69" t="s">
        <v>4839</v>
      </c>
    </row>
    <row r="2096" spans="1:2" x14ac:dyDescent="0.25">
      <c r="A2096" s="69" t="s">
        <v>1470</v>
      </c>
      <c r="B2096" s="69" t="s">
        <v>1470</v>
      </c>
    </row>
    <row r="2097" spans="1:2" x14ac:dyDescent="0.25">
      <c r="A2097" s="69" t="s">
        <v>2800</v>
      </c>
      <c r="B2097" s="69" t="s">
        <v>2800</v>
      </c>
    </row>
    <row r="2098" spans="1:2" x14ac:dyDescent="0.25">
      <c r="A2098" s="69" t="s">
        <v>4840</v>
      </c>
      <c r="B2098" s="69" t="s">
        <v>4840</v>
      </c>
    </row>
    <row r="2099" spans="1:2" x14ac:dyDescent="0.25">
      <c r="A2099" s="69" t="s">
        <v>1471</v>
      </c>
      <c r="B2099" s="69" t="s">
        <v>1471</v>
      </c>
    </row>
    <row r="2100" spans="1:2" x14ac:dyDescent="0.25">
      <c r="A2100" s="69" t="s">
        <v>4841</v>
      </c>
      <c r="B2100" s="69" t="s">
        <v>4841</v>
      </c>
    </row>
    <row r="2101" spans="1:2" x14ac:dyDescent="0.25">
      <c r="A2101" s="69" t="s">
        <v>1472</v>
      </c>
      <c r="B2101" s="69" t="s">
        <v>1472</v>
      </c>
    </row>
    <row r="2102" spans="1:2" x14ac:dyDescent="0.25">
      <c r="A2102" s="69" t="s">
        <v>1473</v>
      </c>
      <c r="B2102" s="69" t="s">
        <v>1473</v>
      </c>
    </row>
    <row r="2103" spans="1:2" x14ac:dyDescent="0.25">
      <c r="A2103" s="69" t="s">
        <v>1474</v>
      </c>
      <c r="B2103" s="69" t="s">
        <v>1474</v>
      </c>
    </row>
    <row r="2104" spans="1:2" x14ac:dyDescent="0.25">
      <c r="A2104" s="69" t="s">
        <v>4842</v>
      </c>
      <c r="B2104" s="69" t="s">
        <v>4842</v>
      </c>
    </row>
    <row r="2105" spans="1:2" x14ac:dyDescent="0.25">
      <c r="A2105" s="69" t="s">
        <v>1475</v>
      </c>
      <c r="B2105" s="69" t="s">
        <v>1475</v>
      </c>
    </row>
    <row r="2106" spans="1:2" x14ac:dyDescent="0.25">
      <c r="A2106" s="69" t="s">
        <v>1476</v>
      </c>
      <c r="B2106" s="69" t="s">
        <v>1476</v>
      </c>
    </row>
    <row r="2107" spans="1:2" x14ac:dyDescent="0.25">
      <c r="A2107" s="69" t="s">
        <v>4843</v>
      </c>
      <c r="B2107" s="69" t="s">
        <v>4843</v>
      </c>
    </row>
    <row r="2108" spans="1:2" x14ac:dyDescent="0.25">
      <c r="A2108" s="69" t="s">
        <v>1477</v>
      </c>
      <c r="B2108" s="69" t="s">
        <v>1477</v>
      </c>
    </row>
    <row r="2109" spans="1:2" x14ac:dyDescent="0.25">
      <c r="A2109" s="69" t="s">
        <v>1478</v>
      </c>
      <c r="B2109" s="69" t="s">
        <v>1478</v>
      </c>
    </row>
    <row r="2110" spans="1:2" x14ac:dyDescent="0.25">
      <c r="A2110" s="69" t="s">
        <v>1479</v>
      </c>
      <c r="B2110" s="69" t="s">
        <v>1479</v>
      </c>
    </row>
    <row r="2111" spans="1:2" x14ac:dyDescent="0.25">
      <c r="A2111" s="69" t="s">
        <v>1480</v>
      </c>
      <c r="B2111" s="69" t="s">
        <v>1480</v>
      </c>
    </row>
    <row r="2112" spans="1:2" x14ac:dyDescent="0.25">
      <c r="A2112" s="69" t="s">
        <v>1481</v>
      </c>
      <c r="B2112" s="69" t="s">
        <v>1481</v>
      </c>
    </row>
    <row r="2113" spans="1:2" x14ac:dyDescent="0.25">
      <c r="A2113" s="69" t="s">
        <v>1482</v>
      </c>
      <c r="B2113" s="69" t="s">
        <v>1482</v>
      </c>
    </row>
    <row r="2114" spans="1:2" x14ac:dyDescent="0.25">
      <c r="A2114" s="69" t="s">
        <v>4844</v>
      </c>
      <c r="B2114" s="69" t="s">
        <v>4844</v>
      </c>
    </row>
    <row r="2115" spans="1:2" x14ac:dyDescent="0.25">
      <c r="A2115" s="69" t="s">
        <v>1483</v>
      </c>
      <c r="B2115" s="69" t="s">
        <v>1483</v>
      </c>
    </row>
    <row r="2116" spans="1:2" x14ac:dyDescent="0.25">
      <c r="A2116" s="69" t="s">
        <v>1484</v>
      </c>
      <c r="B2116" s="69" t="s">
        <v>1484</v>
      </c>
    </row>
    <row r="2117" spans="1:2" x14ac:dyDescent="0.25">
      <c r="A2117" s="69" t="s">
        <v>2757</v>
      </c>
      <c r="B2117" s="69" t="s">
        <v>2757</v>
      </c>
    </row>
    <row r="2118" spans="1:2" x14ac:dyDescent="0.25">
      <c r="A2118" s="69" t="s">
        <v>1485</v>
      </c>
      <c r="B2118" s="69" t="s">
        <v>1485</v>
      </c>
    </row>
    <row r="2119" spans="1:2" x14ac:dyDescent="0.25">
      <c r="A2119" s="69" t="s">
        <v>1486</v>
      </c>
      <c r="B2119" s="69" t="s">
        <v>1486</v>
      </c>
    </row>
    <row r="2120" spans="1:2" x14ac:dyDescent="0.25">
      <c r="A2120" s="69" t="s">
        <v>1487</v>
      </c>
      <c r="B2120" s="69" t="s">
        <v>1487</v>
      </c>
    </row>
    <row r="2121" spans="1:2" x14ac:dyDescent="0.25">
      <c r="A2121" s="69" t="s">
        <v>1488</v>
      </c>
      <c r="B2121" s="69" t="s">
        <v>1488</v>
      </c>
    </row>
    <row r="2122" spans="1:2" x14ac:dyDescent="0.25">
      <c r="A2122" s="69" t="s">
        <v>1489</v>
      </c>
      <c r="B2122" s="69" t="s">
        <v>1489</v>
      </c>
    </row>
    <row r="2123" spans="1:2" x14ac:dyDescent="0.25">
      <c r="A2123" s="69" t="s">
        <v>2758</v>
      </c>
      <c r="B2123" s="69" t="s">
        <v>2758</v>
      </c>
    </row>
    <row r="2124" spans="1:2" x14ac:dyDescent="0.25">
      <c r="A2124" s="69" t="s">
        <v>4845</v>
      </c>
      <c r="B2124" s="69" t="s">
        <v>4845</v>
      </c>
    </row>
    <row r="2125" spans="1:2" x14ac:dyDescent="0.25">
      <c r="A2125" s="69" t="s">
        <v>1490</v>
      </c>
      <c r="B2125" s="69" t="s">
        <v>1491</v>
      </c>
    </row>
    <row r="2126" spans="1:2" x14ac:dyDescent="0.25">
      <c r="A2126" s="69" t="s">
        <v>1492</v>
      </c>
      <c r="B2126" s="69" t="s">
        <v>4846</v>
      </c>
    </row>
    <row r="2127" spans="1:2" x14ac:dyDescent="0.25">
      <c r="A2127" s="69" t="s">
        <v>1493</v>
      </c>
      <c r="B2127" s="69" t="s">
        <v>1493</v>
      </c>
    </row>
    <row r="2128" spans="1:2" x14ac:dyDescent="0.25">
      <c r="A2128" s="69" t="s">
        <v>4847</v>
      </c>
      <c r="B2128" s="69" t="s">
        <v>4847</v>
      </c>
    </row>
    <row r="2129" spans="1:2" x14ac:dyDescent="0.25">
      <c r="A2129" s="69" t="s">
        <v>1494</v>
      </c>
      <c r="B2129" s="69" t="s">
        <v>1494</v>
      </c>
    </row>
    <row r="2130" spans="1:2" x14ac:dyDescent="0.25">
      <c r="A2130" s="69" t="s">
        <v>1495</v>
      </c>
      <c r="B2130" s="69" t="s">
        <v>1495</v>
      </c>
    </row>
    <row r="2131" spans="1:2" x14ac:dyDescent="0.25">
      <c r="A2131" s="69" t="s">
        <v>1496</v>
      </c>
      <c r="B2131" s="69" t="s">
        <v>1496</v>
      </c>
    </row>
    <row r="2132" spans="1:2" x14ac:dyDescent="0.25">
      <c r="A2132" s="69" t="s">
        <v>1497</v>
      </c>
      <c r="B2132" s="69" t="s">
        <v>1497</v>
      </c>
    </row>
    <row r="2133" spans="1:2" x14ac:dyDescent="0.25">
      <c r="A2133" s="69" t="s">
        <v>4848</v>
      </c>
      <c r="B2133" s="69" t="s">
        <v>4848</v>
      </c>
    </row>
    <row r="2134" spans="1:2" x14ac:dyDescent="0.25">
      <c r="A2134" s="69" t="s">
        <v>1498</v>
      </c>
      <c r="B2134" s="69" t="s">
        <v>1498</v>
      </c>
    </row>
    <row r="2135" spans="1:2" x14ac:dyDescent="0.25">
      <c r="A2135" s="69" t="s">
        <v>4849</v>
      </c>
      <c r="B2135" s="69" t="s">
        <v>4849</v>
      </c>
    </row>
    <row r="2136" spans="1:2" x14ac:dyDescent="0.25">
      <c r="A2136" s="69" t="s">
        <v>4850</v>
      </c>
      <c r="B2136" s="69" t="s">
        <v>4850</v>
      </c>
    </row>
    <row r="2137" spans="1:2" x14ac:dyDescent="0.25">
      <c r="A2137" s="69" t="s">
        <v>4851</v>
      </c>
      <c r="B2137" s="69" t="s">
        <v>4851</v>
      </c>
    </row>
    <row r="2138" spans="1:2" x14ac:dyDescent="0.25">
      <c r="A2138" s="69" t="s">
        <v>1499</v>
      </c>
      <c r="B2138" s="69" t="s">
        <v>1499</v>
      </c>
    </row>
    <row r="2139" spans="1:2" x14ac:dyDescent="0.25">
      <c r="A2139" s="69" t="s">
        <v>1500</v>
      </c>
      <c r="B2139" s="69" t="s">
        <v>1500</v>
      </c>
    </row>
    <row r="2140" spans="1:2" x14ac:dyDescent="0.25">
      <c r="A2140" s="69" t="s">
        <v>4852</v>
      </c>
      <c r="B2140" s="69" t="s">
        <v>4852</v>
      </c>
    </row>
    <row r="2141" spans="1:2" x14ac:dyDescent="0.25">
      <c r="A2141" s="69" t="s">
        <v>1501</v>
      </c>
      <c r="B2141" s="69" t="s">
        <v>1501</v>
      </c>
    </row>
    <row r="2142" spans="1:2" x14ac:dyDescent="0.25">
      <c r="A2142" s="69" t="s">
        <v>1502</v>
      </c>
      <c r="B2142" s="69" t="s">
        <v>1502</v>
      </c>
    </row>
    <row r="2143" spans="1:2" x14ac:dyDescent="0.25">
      <c r="A2143" s="69" t="s">
        <v>2759</v>
      </c>
      <c r="B2143" s="69" t="s">
        <v>2759</v>
      </c>
    </row>
    <row r="2144" spans="1:2" x14ac:dyDescent="0.25">
      <c r="A2144" s="69" t="s">
        <v>1503</v>
      </c>
      <c r="B2144" s="69" t="s">
        <v>1503</v>
      </c>
    </row>
    <row r="2145" spans="1:2" x14ac:dyDescent="0.25">
      <c r="A2145" s="69" t="s">
        <v>4853</v>
      </c>
      <c r="B2145" s="69" t="s">
        <v>4853</v>
      </c>
    </row>
    <row r="2146" spans="1:2" x14ac:dyDescent="0.25">
      <c r="A2146" s="69" t="s">
        <v>1504</v>
      </c>
      <c r="B2146" s="69" t="s">
        <v>1504</v>
      </c>
    </row>
    <row r="2147" spans="1:2" x14ac:dyDescent="0.25">
      <c r="A2147" s="69" t="s">
        <v>1505</v>
      </c>
      <c r="B2147" s="69" t="s">
        <v>1505</v>
      </c>
    </row>
    <row r="2148" spans="1:2" x14ac:dyDescent="0.25">
      <c r="A2148" s="69" t="s">
        <v>4854</v>
      </c>
      <c r="B2148" s="69" t="s">
        <v>4854</v>
      </c>
    </row>
    <row r="2149" spans="1:2" x14ac:dyDescent="0.25">
      <c r="A2149" s="69" t="s">
        <v>4855</v>
      </c>
      <c r="B2149" s="69" t="s">
        <v>4855</v>
      </c>
    </row>
    <row r="2150" spans="1:2" x14ac:dyDescent="0.25">
      <c r="A2150" s="69" t="s">
        <v>4856</v>
      </c>
      <c r="B2150" s="69" t="s">
        <v>4856</v>
      </c>
    </row>
    <row r="2151" spans="1:2" x14ac:dyDescent="0.25">
      <c r="A2151" s="69" t="s">
        <v>4857</v>
      </c>
      <c r="B2151" s="69" t="s">
        <v>4857</v>
      </c>
    </row>
    <row r="2152" spans="1:2" x14ac:dyDescent="0.25">
      <c r="A2152" s="69" t="s">
        <v>4858</v>
      </c>
      <c r="B2152" s="69" t="s">
        <v>4858</v>
      </c>
    </row>
    <row r="2153" spans="1:2" x14ac:dyDescent="0.25">
      <c r="A2153" s="69" t="s">
        <v>4859</v>
      </c>
      <c r="B2153" s="69" t="s">
        <v>4859</v>
      </c>
    </row>
    <row r="2154" spans="1:2" x14ac:dyDescent="0.25">
      <c r="A2154" s="69" t="s">
        <v>4860</v>
      </c>
      <c r="B2154" s="69" t="s">
        <v>4860</v>
      </c>
    </row>
    <row r="2155" spans="1:2" x14ac:dyDescent="0.25">
      <c r="A2155" s="69" t="s">
        <v>4861</v>
      </c>
      <c r="B2155" s="69" t="s">
        <v>4861</v>
      </c>
    </row>
    <row r="2156" spans="1:2" x14ac:dyDescent="0.25">
      <c r="A2156" s="69" t="s">
        <v>4862</v>
      </c>
      <c r="B2156" s="69" t="s">
        <v>4862</v>
      </c>
    </row>
    <row r="2157" spans="1:2" x14ac:dyDescent="0.25">
      <c r="A2157" s="69" t="s">
        <v>4863</v>
      </c>
      <c r="B2157" s="69" t="s">
        <v>4863</v>
      </c>
    </row>
    <row r="2158" spans="1:2" x14ac:dyDescent="0.25">
      <c r="A2158" s="69" t="s">
        <v>4864</v>
      </c>
      <c r="B2158" s="69" t="s">
        <v>4864</v>
      </c>
    </row>
    <row r="2159" spans="1:2" x14ac:dyDescent="0.25">
      <c r="A2159" s="69" t="s">
        <v>1506</v>
      </c>
      <c r="B2159" s="69" t="s">
        <v>1506</v>
      </c>
    </row>
    <row r="2160" spans="1:2" x14ac:dyDescent="0.25">
      <c r="A2160" s="69" t="s">
        <v>4865</v>
      </c>
      <c r="B2160" s="69" t="s">
        <v>4865</v>
      </c>
    </row>
    <row r="2161" spans="1:2" x14ac:dyDescent="0.25">
      <c r="A2161" s="69" t="s">
        <v>1507</v>
      </c>
      <c r="B2161" s="69" t="s">
        <v>1507</v>
      </c>
    </row>
    <row r="2162" spans="1:2" x14ac:dyDescent="0.25">
      <c r="A2162" s="69" t="s">
        <v>1508</v>
      </c>
      <c r="B2162" s="69" t="s">
        <v>1508</v>
      </c>
    </row>
    <row r="2163" spans="1:2" x14ac:dyDescent="0.25">
      <c r="A2163" s="69" t="s">
        <v>1509</v>
      </c>
      <c r="B2163" s="69" t="s">
        <v>1509</v>
      </c>
    </row>
    <row r="2164" spans="1:2" x14ac:dyDescent="0.25">
      <c r="A2164" s="69" t="s">
        <v>1510</v>
      </c>
      <c r="B2164" s="69" t="s">
        <v>1510</v>
      </c>
    </row>
    <row r="2165" spans="1:2" x14ac:dyDescent="0.25">
      <c r="A2165" s="69" t="s">
        <v>4866</v>
      </c>
      <c r="B2165" s="69" t="s">
        <v>4866</v>
      </c>
    </row>
    <row r="2166" spans="1:2" x14ac:dyDescent="0.25">
      <c r="A2166" s="69" t="s">
        <v>4867</v>
      </c>
      <c r="B2166" s="69" t="s">
        <v>4867</v>
      </c>
    </row>
    <row r="2167" spans="1:2" x14ac:dyDescent="0.25">
      <c r="A2167" s="69" t="s">
        <v>4868</v>
      </c>
      <c r="B2167" s="69" t="s">
        <v>4868</v>
      </c>
    </row>
    <row r="2168" spans="1:2" x14ac:dyDescent="0.25">
      <c r="A2168" s="69" t="s">
        <v>4869</v>
      </c>
      <c r="B2168" s="69" t="s">
        <v>4869</v>
      </c>
    </row>
    <row r="2169" spans="1:2" x14ac:dyDescent="0.25">
      <c r="A2169" s="69" t="s">
        <v>4870</v>
      </c>
      <c r="B2169" s="69" t="s">
        <v>4870</v>
      </c>
    </row>
    <row r="2170" spans="1:2" x14ac:dyDescent="0.25">
      <c r="A2170" s="69" t="s">
        <v>4871</v>
      </c>
      <c r="B2170" s="69" t="s">
        <v>4871</v>
      </c>
    </row>
    <row r="2171" spans="1:2" x14ac:dyDescent="0.25">
      <c r="A2171" s="69" t="s">
        <v>4872</v>
      </c>
      <c r="B2171" s="69" t="s">
        <v>4872</v>
      </c>
    </row>
    <row r="2172" spans="1:2" x14ac:dyDescent="0.25">
      <c r="A2172" s="69" t="s">
        <v>4873</v>
      </c>
      <c r="B2172" s="69" t="s">
        <v>4873</v>
      </c>
    </row>
    <row r="2173" spans="1:2" x14ac:dyDescent="0.25">
      <c r="A2173" s="69" t="s">
        <v>2760</v>
      </c>
      <c r="B2173" s="69" t="s">
        <v>2760</v>
      </c>
    </row>
    <row r="2174" spans="1:2" x14ac:dyDescent="0.25">
      <c r="A2174" s="69" t="s">
        <v>4874</v>
      </c>
      <c r="B2174" s="69" t="s">
        <v>4874</v>
      </c>
    </row>
    <row r="2175" spans="1:2" x14ac:dyDescent="0.25">
      <c r="A2175" s="69" t="s">
        <v>4875</v>
      </c>
      <c r="B2175" s="69" t="s">
        <v>4875</v>
      </c>
    </row>
    <row r="2176" spans="1:2" x14ac:dyDescent="0.25">
      <c r="A2176" s="69" t="s">
        <v>4876</v>
      </c>
      <c r="B2176" s="69" t="s">
        <v>4876</v>
      </c>
    </row>
    <row r="2177" spans="1:2" x14ac:dyDescent="0.25">
      <c r="A2177" s="69" t="s">
        <v>4877</v>
      </c>
      <c r="B2177" s="69" t="s">
        <v>4877</v>
      </c>
    </row>
    <row r="2178" spans="1:2" x14ac:dyDescent="0.25">
      <c r="A2178" s="69" t="s">
        <v>4878</v>
      </c>
      <c r="B2178" s="69" t="s">
        <v>4878</v>
      </c>
    </row>
    <row r="2179" spans="1:2" x14ac:dyDescent="0.25">
      <c r="A2179" s="69" t="s">
        <v>4879</v>
      </c>
      <c r="B2179" s="69" t="s">
        <v>4879</v>
      </c>
    </row>
    <row r="2180" spans="1:2" x14ac:dyDescent="0.25">
      <c r="A2180" s="69" t="s">
        <v>4880</v>
      </c>
      <c r="B2180" s="69" t="s">
        <v>4880</v>
      </c>
    </row>
    <row r="2181" spans="1:2" x14ac:dyDescent="0.25">
      <c r="A2181" s="69" t="s">
        <v>4881</v>
      </c>
      <c r="B2181" s="69" t="s">
        <v>4881</v>
      </c>
    </row>
    <row r="2182" spans="1:2" x14ac:dyDescent="0.25">
      <c r="A2182" s="69" t="s">
        <v>1511</v>
      </c>
      <c r="B2182" s="69" t="s">
        <v>1511</v>
      </c>
    </row>
    <row r="2183" spans="1:2" x14ac:dyDescent="0.25">
      <c r="A2183" s="69" t="s">
        <v>4882</v>
      </c>
      <c r="B2183" s="69" t="s">
        <v>4882</v>
      </c>
    </row>
    <row r="2184" spans="1:2" x14ac:dyDescent="0.25">
      <c r="A2184" s="69" t="s">
        <v>4883</v>
      </c>
      <c r="B2184" s="69" t="s">
        <v>4883</v>
      </c>
    </row>
    <row r="2185" spans="1:2" x14ac:dyDescent="0.25">
      <c r="A2185" s="69" t="s">
        <v>4884</v>
      </c>
      <c r="B2185" s="69" t="s">
        <v>4884</v>
      </c>
    </row>
    <row r="2186" spans="1:2" x14ac:dyDescent="0.25">
      <c r="A2186" s="69" t="s">
        <v>4885</v>
      </c>
      <c r="B2186" s="69" t="s">
        <v>4885</v>
      </c>
    </row>
    <row r="2187" spans="1:2" x14ac:dyDescent="0.25">
      <c r="A2187" s="69" t="s">
        <v>1512</v>
      </c>
      <c r="B2187" s="69" t="s">
        <v>4886</v>
      </c>
    </row>
    <row r="2188" spans="1:2" x14ac:dyDescent="0.25">
      <c r="A2188" s="69" t="s">
        <v>4887</v>
      </c>
      <c r="B2188" s="69" t="s">
        <v>4887</v>
      </c>
    </row>
    <row r="2189" spans="1:2" x14ac:dyDescent="0.25">
      <c r="A2189" s="69" t="s">
        <v>4888</v>
      </c>
      <c r="B2189" s="69" t="s">
        <v>4888</v>
      </c>
    </row>
    <row r="2190" spans="1:2" x14ac:dyDescent="0.25">
      <c r="A2190" s="69" t="s">
        <v>4889</v>
      </c>
      <c r="B2190" s="69" t="s">
        <v>4889</v>
      </c>
    </row>
    <row r="2191" spans="1:2" x14ac:dyDescent="0.25">
      <c r="A2191" s="69" t="s">
        <v>4890</v>
      </c>
      <c r="B2191" s="69" t="s">
        <v>4890</v>
      </c>
    </row>
    <row r="2192" spans="1:2" x14ac:dyDescent="0.25">
      <c r="A2192" s="69" t="s">
        <v>4891</v>
      </c>
      <c r="B2192" s="69" t="s">
        <v>4891</v>
      </c>
    </row>
    <row r="2193" spans="1:2" x14ac:dyDescent="0.25">
      <c r="A2193" s="69" t="s">
        <v>1513</v>
      </c>
      <c r="B2193" s="69" t="s">
        <v>1513</v>
      </c>
    </row>
    <row r="2194" spans="1:2" x14ac:dyDescent="0.25">
      <c r="A2194" s="69" t="s">
        <v>1514</v>
      </c>
      <c r="B2194" s="69" t="s">
        <v>1514</v>
      </c>
    </row>
    <row r="2195" spans="1:2" x14ac:dyDescent="0.25">
      <c r="A2195" s="69" t="s">
        <v>4892</v>
      </c>
      <c r="B2195" s="69" t="s">
        <v>4892</v>
      </c>
    </row>
    <row r="2196" spans="1:2" x14ac:dyDescent="0.25">
      <c r="A2196" s="69" t="s">
        <v>1515</v>
      </c>
      <c r="B2196" s="69" t="s">
        <v>2264</v>
      </c>
    </row>
    <row r="2197" spans="1:2" x14ac:dyDescent="0.25">
      <c r="A2197" s="69" t="s">
        <v>1516</v>
      </c>
      <c r="B2197" s="69" t="s">
        <v>1516</v>
      </c>
    </row>
    <row r="2198" spans="1:2" x14ac:dyDescent="0.25">
      <c r="A2198" s="69" t="s">
        <v>1517</v>
      </c>
      <c r="B2198" s="69" t="s">
        <v>1517</v>
      </c>
    </row>
    <row r="2199" spans="1:2" x14ac:dyDescent="0.25">
      <c r="A2199" s="69" t="s">
        <v>4893</v>
      </c>
      <c r="B2199" s="69" t="s">
        <v>4893</v>
      </c>
    </row>
    <row r="2200" spans="1:2" x14ac:dyDescent="0.25">
      <c r="A2200" s="69" t="s">
        <v>1518</v>
      </c>
      <c r="B2200" s="69" t="s">
        <v>1518</v>
      </c>
    </row>
    <row r="2201" spans="1:2" x14ac:dyDescent="0.25">
      <c r="A2201" s="69" t="s">
        <v>1519</v>
      </c>
      <c r="B2201" s="69" t="s">
        <v>1519</v>
      </c>
    </row>
    <row r="2202" spans="1:2" x14ac:dyDescent="0.25">
      <c r="A2202" s="69" t="s">
        <v>4894</v>
      </c>
      <c r="B2202" s="69" t="s">
        <v>4894</v>
      </c>
    </row>
    <row r="2203" spans="1:2" x14ac:dyDescent="0.25">
      <c r="A2203" s="69" t="s">
        <v>4895</v>
      </c>
      <c r="B2203" s="69" t="s">
        <v>4895</v>
      </c>
    </row>
    <row r="2204" spans="1:2" x14ac:dyDescent="0.25">
      <c r="A2204" s="69" t="s">
        <v>1520</v>
      </c>
      <c r="B2204" s="69" t="s">
        <v>1520</v>
      </c>
    </row>
    <row r="2205" spans="1:2" x14ac:dyDescent="0.25">
      <c r="A2205" s="69" t="s">
        <v>1521</v>
      </c>
      <c r="B2205" s="69" t="s">
        <v>1521</v>
      </c>
    </row>
    <row r="2206" spans="1:2" x14ac:dyDescent="0.25">
      <c r="A2206" s="69" t="s">
        <v>1522</v>
      </c>
      <c r="B2206" s="69" t="s">
        <v>1522</v>
      </c>
    </row>
    <row r="2207" spans="1:2" x14ac:dyDescent="0.25">
      <c r="A2207" s="69" t="s">
        <v>1523</v>
      </c>
      <c r="B2207" s="69" t="s">
        <v>1523</v>
      </c>
    </row>
    <row r="2208" spans="1:2" x14ac:dyDescent="0.25">
      <c r="A2208" s="69" t="s">
        <v>1524</v>
      </c>
      <c r="B2208" s="69" t="s">
        <v>1524</v>
      </c>
    </row>
    <row r="2209" spans="1:2" x14ac:dyDescent="0.25">
      <c r="A2209" s="69" t="s">
        <v>1525</v>
      </c>
      <c r="B2209" s="69" t="s">
        <v>1525</v>
      </c>
    </row>
    <row r="2210" spans="1:2" x14ac:dyDescent="0.25">
      <c r="A2210" s="69" t="s">
        <v>1526</v>
      </c>
      <c r="B2210" s="69" t="s">
        <v>1526</v>
      </c>
    </row>
    <row r="2211" spans="1:2" x14ac:dyDescent="0.25">
      <c r="A2211" s="69" t="s">
        <v>4896</v>
      </c>
      <c r="B2211" s="69" t="s">
        <v>4896</v>
      </c>
    </row>
    <row r="2212" spans="1:2" x14ac:dyDescent="0.25">
      <c r="A2212" s="69" t="s">
        <v>1527</v>
      </c>
      <c r="B2212" s="69" t="s">
        <v>1527</v>
      </c>
    </row>
    <row r="2213" spans="1:2" x14ac:dyDescent="0.25">
      <c r="A2213" s="69" t="s">
        <v>1528</v>
      </c>
      <c r="B2213" s="69" t="s">
        <v>1528</v>
      </c>
    </row>
    <row r="2214" spans="1:2" x14ac:dyDescent="0.25">
      <c r="A2214" s="69" t="s">
        <v>1529</v>
      </c>
      <c r="B2214" s="69" t="s">
        <v>1529</v>
      </c>
    </row>
    <row r="2215" spans="1:2" x14ac:dyDescent="0.25">
      <c r="A2215" s="69" t="s">
        <v>4897</v>
      </c>
      <c r="B2215" s="69" t="s">
        <v>4897</v>
      </c>
    </row>
    <row r="2216" spans="1:2" x14ac:dyDescent="0.25">
      <c r="A2216" s="69" t="s">
        <v>2761</v>
      </c>
      <c r="B2216" s="69" t="s">
        <v>2761</v>
      </c>
    </row>
    <row r="2217" spans="1:2" x14ac:dyDescent="0.25">
      <c r="A2217" s="69" t="s">
        <v>1530</v>
      </c>
      <c r="B2217" s="69" t="s">
        <v>1530</v>
      </c>
    </row>
    <row r="2218" spans="1:2" x14ac:dyDescent="0.25">
      <c r="A2218" s="69" t="s">
        <v>4898</v>
      </c>
      <c r="B2218" s="69" t="s">
        <v>4898</v>
      </c>
    </row>
    <row r="2219" spans="1:2" x14ac:dyDescent="0.25">
      <c r="A2219" s="69" t="s">
        <v>1531</v>
      </c>
      <c r="B2219" s="69" t="s">
        <v>1531</v>
      </c>
    </row>
    <row r="2220" spans="1:2" x14ac:dyDescent="0.25">
      <c r="A2220" s="69" t="s">
        <v>1532</v>
      </c>
      <c r="B2220" s="69" t="s">
        <v>1532</v>
      </c>
    </row>
    <row r="2221" spans="1:2" x14ac:dyDescent="0.25">
      <c r="A2221" s="69" t="s">
        <v>2762</v>
      </c>
      <c r="B2221" s="69" t="s">
        <v>2762</v>
      </c>
    </row>
    <row r="2222" spans="1:2" x14ac:dyDescent="0.25">
      <c r="A2222" s="69" t="s">
        <v>1533</v>
      </c>
      <c r="B2222" s="69" t="s">
        <v>1533</v>
      </c>
    </row>
    <row r="2223" spans="1:2" x14ac:dyDescent="0.25">
      <c r="A2223" s="69" t="s">
        <v>1534</v>
      </c>
      <c r="B2223" s="69" t="s">
        <v>1534</v>
      </c>
    </row>
    <row r="2224" spans="1:2" x14ac:dyDescent="0.25">
      <c r="A2224" s="69" t="s">
        <v>4899</v>
      </c>
      <c r="B2224" s="69" t="s">
        <v>4899</v>
      </c>
    </row>
    <row r="2225" spans="1:2" x14ac:dyDescent="0.25">
      <c r="A2225" s="69" t="s">
        <v>1535</v>
      </c>
      <c r="B2225" s="69" t="s">
        <v>1535</v>
      </c>
    </row>
    <row r="2226" spans="1:2" x14ac:dyDescent="0.25">
      <c r="A2226" s="69" t="s">
        <v>1536</v>
      </c>
      <c r="B2226" s="69" t="s">
        <v>1536</v>
      </c>
    </row>
    <row r="2227" spans="1:2" x14ac:dyDescent="0.25">
      <c r="A2227" s="69" t="s">
        <v>1537</v>
      </c>
      <c r="B2227" s="69" t="s">
        <v>1537</v>
      </c>
    </row>
    <row r="2228" spans="1:2" x14ac:dyDescent="0.25">
      <c r="A2228" s="69" t="s">
        <v>1538</v>
      </c>
      <c r="B2228" s="69" t="s">
        <v>1538</v>
      </c>
    </row>
    <row r="2229" spans="1:2" x14ac:dyDescent="0.25">
      <c r="A2229" s="69" t="s">
        <v>1539</v>
      </c>
      <c r="B2229" s="69" t="s">
        <v>1539</v>
      </c>
    </row>
    <row r="2230" spans="1:2" x14ac:dyDescent="0.25">
      <c r="A2230" s="69" t="s">
        <v>4900</v>
      </c>
      <c r="B2230" s="69" t="s">
        <v>4900</v>
      </c>
    </row>
    <row r="2231" spans="1:2" x14ac:dyDescent="0.25">
      <c r="A2231" s="69" t="s">
        <v>1540</v>
      </c>
      <c r="B2231" s="69" t="s">
        <v>1540</v>
      </c>
    </row>
    <row r="2232" spans="1:2" x14ac:dyDescent="0.25">
      <c r="A2232" s="69" t="s">
        <v>1541</v>
      </c>
      <c r="B2232" s="69" t="s">
        <v>1541</v>
      </c>
    </row>
    <row r="2233" spans="1:2" x14ac:dyDescent="0.25">
      <c r="A2233" s="69" t="s">
        <v>2763</v>
      </c>
      <c r="B2233" s="69" t="s">
        <v>2763</v>
      </c>
    </row>
    <row r="2234" spans="1:2" x14ac:dyDescent="0.25">
      <c r="A2234" s="69" t="s">
        <v>1542</v>
      </c>
      <c r="B2234" s="69" t="s">
        <v>4901</v>
      </c>
    </row>
    <row r="2235" spans="1:2" x14ac:dyDescent="0.25">
      <c r="A2235" s="69" t="s">
        <v>1543</v>
      </c>
      <c r="B2235" s="69" t="s">
        <v>4901</v>
      </c>
    </row>
    <row r="2236" spans="1:2" x14ac:dyDescent="0.25">
      <c r="A2236" s="69" t="s">
        <v>1544</v>
      </c>
      <c r="B2236" s="69" t="s">
        <v>4901</v>
      </c>
    </row>
    <row r="2237" spans="1:2" x14ac:dyDescent="0.25">
      <c r="A2237" s="69" t="s">
        <v>4902</v>
      </c>
      <c r="B2237" s="69" t="s">
        <v>4902</v>
      </c>
    </row>
    <row r="2238" spans="1:2" x14ac:dyDescent="0.25">
      <c r="A2238" s="69" t="s">
        <v>1545</v>
      </c>
      <c r="B2238" s="69" t="s">
        <v>4901</v>
      </c>
    </row>
    <row r="2239" spans="1:2" x14ac:dyDescent="0.25">
      <c r="A2239" s="69" t="s">
        <v>1546</v>
      </c>
      <c r="B2239" s="69" t="s">
        <v>4901</v>
      </c>
    </row>
    <row r="2240" spans="1:2" x14ac:dyDescent="0.25">
      <c r="A2240" s="69" t="s">
        <v>1547</v>
      </c>
      <c r="B2240" s="69" t="s">
        <v>4901</v>
      </c>
    </row>
    <row r="2241" spans="1:2" x14ac:dyDescent="0.25">
      <c r="A2241" s="69" t="s">
        <v>1548</v>
      </c>
      <c r="B2241" s="69" t="s">
        <v>4901</v>
      </c>
    </row>
    <row r="2242" spans="1:2" x14ac:dyDescent="0.25">
      <c r="A2242" s="69" t="s">
        <v>1549</v>
      </c>
      <c r="B2242" s="69" t="s">
        <v>1549</v>
      </c>
    </row>
    <row r="2243" spans="1:2" x14ac:dyDescent="0.25">
      <c r="A2243" s="69" t="s">
        <v>1550</v>
      </c>
      <c r="B2243" s="69" t="s">
        <v>1550</v>
      </c>
    </row>
    <row r="2244" spans="1:2" x14ac:dyDescent="0.25">
      <c r="A2244" s="69" t="s">
        <v>4903</v>
      </c>
      <c r="B2244" s="69" t="s">
        <v>4903</v>
      </c>
    </row>
    <row r="2245" spans="1:2" x14ac:dyDescent="0.25">
      <c r="A2245" s="69" t="s">
        <v>1551</v>
      </c>
      <c r="B2245" s="69" t="s">
        <v>1551</v>
      </c>
    </row>
    <row r="2246" spans="1:2" x14ac:dyDescent="0.25">
      <c r="A2246" s="69" t="s">
        <v>1552</v>
      </c>
      <c r="B2246" s="69" t="s">
        <v>1552</v>
      </c>
    </row>
    <row r="2247" spans="1:2" x14ac:dyDescent="0.25">
      <c r="A2247" s="69" t="s">
        <v>1553</v>
      </c>
      <c r="B2247" s="69" t="s">
        <v>1553</v>
      </c>
    </row>
    <row r="2248" spans="1:2" x14ac:dyDescent="0.25">
      <c r="A2248" s="69" t="s">
        <v>1554</v>
      </c>
      <c r="B2248" s="69" t="s">
        <v>1554</v>
      </c>
    </row>
    <row r="2249" spans="1:2" x14ac:dyDescent="0.25">
      <c r="A2249" s="69" t="s">
        <v>4904</v>
      </c>
      <c r="B2249" s="69" t="s">
        <v>4904</v>
      </c>
    </row>
    <row r="2250" spans="1:2" x14ac:dyDescent="0.25">
      <c r="A2250" s="69" t="s">
        <v>2764</v>
      </c>
      <c r="B2250" s="69" t="s">
        <v>2764</v>
      </c>
    </row>
    <row r="2251" spans="1:2" x14ac:dyDescent="0.25">
      <c r="A2251" s="69" t="s">
        <v>4905</v>
      </c>
      <c r="B2251" s="69" t="s">
        <v>4905</v>
      </c>
    </row>
    <row r="2252" spans="1:2" x14ac:dyDescent="0.25">
      <c r="A2252" s="69" t="s">
        <v>1555</v>
      </c>
      <c r="B2252" s="69" t="s">
        <v>1555</v>
      </c>
    </row>
    <row r="2253" spans="1:2" x14ac:dyDescent="0.25">
      <c r="A2253" s="69" t="s">
        <v>1556</v>
      </c>
      <c r="B2253" s="69" t="s">
        <v>1556</v>
      </c>
    </row>
    <row r="2254" spans="1:2" x14ac:dyDescent="0.25">
      <c r="A2254" s="69" t="s">
        <v>2765</v>
      </c>
      <c r="B2254" s="69" t="s">
        <v>2765</v>
      </c>
    </row>
    <row r="2255" spans="1:2" x14ac:dyDescent="0.25">
      <c r="A2255" s="69" t="s">
        <v>1557</v>
      </c>
      <c r="B2255" s="69" t="s">
        <v>1557</v>
      </c>
    </row>
    <row r="2256" spans="1:2" x14ac:dyDescent="0.25">
      <c r="A2256" s="69" t="s">
        <v>4906</v>
      </c>
      <c r="B2256" s="69" t="s">
        <v>4906</v>
      </c>
    </row>
    <row r="2257" spans="1:2" x14ac:dyDescent="0.25">
      <c r="A2257" s="69" t="s">
        <v>1558</v>
      </c>
      <c r="B2257" s="69" t="s">
        <v>1558</v>
      </c>
    </row>
    <row r="2258" spans="1:2" x14ac:dyDescent="0.25">
      <c r="A2258" s="69" t="s">
        <v>1559</v>
      </c>
      <c r="B2258" s="69" t="s">
        <v>1559</v>
      </c>
    </row>
    <row r="2259" spans="1:2" x14ac:dyDescent="0.25">
      <c r="A2259" s="69" t="s">
        <v>1560</v>
      </c>
      <c r="B2259" s="69" t="s">
        <v>1560</v>
      </c>
    </row>
    <row r="2260" spans="1:2" x14ac:dyDescent="0.25">
      <c r="A2260" s="69" t="s">
        <v>4907</v>
      </c>
      <c r="B2260" s="69" t="s">
        <v>4907</v>
      </c>
    </row>
    <row r="2261" spans="1:2" x14ac:dyDescent="0.25">
      <c r="A2261" s="69" t="s">
        <v>1561</v>
      </c>
      <c r="B2261" s="69" t="s">
        <v>1561</v>
      </c>
    </row>
    <row r="2262" spans="1:2" x14ac:dyDescent="0.25">
      <c r="A2262" s="69" t="s">
        <v>1562</v>
      </c>
      <c r="B2262" s="69" t="s">
        <v>1562</v>
      </c>
    </row>
    <row r="2263" spans="1:2" x14ac:dyDescent="0.25">
      <c r="A2263" s="69" t="s">
        <v>2766</v>
      </c>
      <c r="B2263" s="69" t="s">
        <v>2766</v>
      </c>
    </row>
    <row r="2264" spans="1:2" x14ac:dyDescent="0.25">
      <c r="A2264" s="69" t="s">
        <v>1563</v>
      </c>
      <c r="B2264" s="69" t="s">
        <v>1563</v>
      </c>
    </row>
    <row r="2265" spans="1:2" x14ac:dyDescent="0.25">
      <c r="A2265" s="69" t="s">
        <v>1564</v>
      </c>
      <c r="B2265" s="69" t="s">
        <v>1564</v>
      </c>
    </row>
    <row r="2266" spans="1:2" x14ac:dyDescent="0.25">
      <c r="A2266" s="69" t="s">
        <v>1565</v>
      </c>
      <c r="B2266" s="69" t="s">
        <v>1565</v>
      </c>
    </row>
    <row r="2267" spans="1:2" x14ac:dyDescent="0.25">
      <c r="A2267" s="69" t="s">
        <v>1566</v>
      </c>
      <c r="B2267" s="69" t="s">
        <v>1566</v>
      </c>
    </row>
    <row r="2268" spans="1:2" x14ac:dyDescent="0.25">
      <c r="A2268" s="69" t="s">
        <v>1567</v>
      </c>
      <c r="B2268" s="69" t="s">
        <v>1567</v>
      </c>
    </row>
    <row r="2269" spans="1:2" x14ac:dyDescent="0.25">
      <c r="A2269" s="69" t="s">
        <v>1568</v>
      </c>
      <c r="B2269" s="69" t="s">
        <v>1568</v>
      </c>
    </row>
    <row r="2270" spans="1:2" x14ac:dyDescent="0.25">
      <c r="A2270" s="69" t="s">
        <v>1569</v>
      </c>
      <c r="B2270" s="69" t="s">
        <v>1569</v>
      </c>
    </row>
    <row r="2271" spans="1:2" x14ac:dyDescent="0.25">
      <c r="A2271" s="69" t="s">
        <v>1570</v>
      </c>
      <c r="B2271" s="69" t="s">
        <v>1570</v>
      </c>
    </row>
    <row r="2272" spans="1:2" x14ac:dyDescent="0.25">
      <c r="A2272" s="69" t="s">
        <v>1571</v>
      </c>
      <c r="B2272" s="69" t="s">
        <v>1571</v>
      </c>
    </row>
    <row r="2273" spans="1:2" x14ac:dyDescent="0.25">
      <c r="A2273" s="69" t="s">
        <v>1572</v>
      </c>
      <c r="B2273" s="69" t="s">
        <v>1572</v>
      </c>
    </row>
    <row r="2274" spans="1:2" x14ac:dyDescent="0.25">
      <c r="A2274" s="69" t="s">
        <v>1573</v>
      </c>
      <c r="B2274" s="69" t="s">
        <v>1573</v>
      </c>
    </row>
    <row r="2275" spans="1:2" x14ac:dyDescent="0.25">
      <c r="A2275" s="69" t="s">
        <v>4908</v>
      </c>
      <c r="B2275" s="69" t="s">
        <v>4908</v>
      </c>
    </row>
    <row r="2276" spans="1:2" x14ac:dyDescent="0.25">
      <c r="A2276" s="69" t="s">
        <v>1574</v>
      </c>
      <c r="B2276" s="69" t="s">
        <v>1574</v>
      </c>
    </row>
    <row r="2277" spans="1:2" x14ac:dyDescent="0.25">
      <c r="A2277" s="69" t="s">
        <v>1575</v>
      </c>
      <c r="B2277" s="69" t="s">
        <v>1575</v>
      </c>
    </row>
    <row r="2278" spans="1:2" x14ac:dyDescent="0.25">
      <c r="A2278" s="69" t="s">
        <v>4909</v>
      </c>
      <c r="B2278" s="69" t="s">
        <v>4909</v>
      </c>
    </row>
    <row r="2279" spans="1:2" x14ac:dyDescent="0.25">
      <c r="A2279" s="69" t="s">
        <v>1576</v>
      </c>
      <c r="B2279" s="69" t="s">
        <v>1576</v>
      </c>
    </row>
    <row r="2280" spans="1:2" x14ac:dyDescent="0.25">
      <c r="A2280" s="69" t="s">
        <v>2767</v>
      </c>
      <c r="B2280" s="69" t="s">
        <v>2767</v>
      </c>
    </row>
    <row r="2281" spans="1:2" x14ac:dyDescent="0.25">
      <c r="A2281" s="69" t="s">
        <v>1577</v>
      </c>
      <c r="B2281" s="69" t="s">
        <v>1577</v>
      </c>
    </row>
    <row r="2282" spans="1:2" x14ac:dyDescent="0.25">
      <c r="A2282" s="69" t="s">
        <v>2768</v>
      </c>
      <c r="B2282" s="69" t="s">
        <v>2768</v>
      </c>
    </row>
    <row r="2283" spans="1:2" x14ac:dyDescent="0.25">
      <c r="A2283" s="69" t="s">
        <v>4910</v>
      </c>
      <c r="B2283" s="69" t="s">
        <v>4910</v>
      </c>
    </row>
    <row r="2284" spans="1:2" x14ac:dyDescent="0.25">
      <c r="A2284" s="69" t="s">
        <v>1578</v>
      </c>
      <c r="B2284" s="69" t="s">
        <v>2196</v>
      </c>
    </row>
    <row r="2285" spans="1:2" x14ac:dyDescent="0.25">
      <c r="A2285" s="69" t="s">
        <v>1579</v>
      </c>
      <c r="B2285" s="69" t="s">
        <v>2197</v>
      </c>
    </row>
    <row r="2286" spans="1:2" x14ac:dyDescent="0.25">
      <c r="A2286" s="69" t="s">
        <v>1580</v>
      </c>
      <c r="B2286" s="69" t="s">
        <v>2198</v>
      </c>
    </row>
    <row r="2287" spans="1:2" x14ac:dyDescent="0.25">
      <c r="A2287" s="69" t="s">
        <v>4911</v>
      </c>
      <c r="B2287" s="69" t="s">
        <v>4911</v>
      </c>
    </row>
    <row r="2288" spans="1:2" x14ac:dyDescent="0.25">
      <c r="A2288" s="69" t="s">
        <v>4912</v>
      </c>
      <c r="B2288" s="69" t="s">
        <v>4912</v>
      </c>
    </row>
    <row r="2289" spans="1:2" x14ac:dyDescent="0.25">
      <c r="A2289" s="69" t="s">
        <v>1581</v>
      </c>
      <c r="B2289" s="69" t="s">
        <v>1581</v>
      </c>
    </row>
    <row r="2290" spans="1:2" x14ac:dyDescent="0.25">
      <c r="A2290" s="69" t="s">
        <v>1582</v>
      </c>
      <c r="B2290" s="69" t="s">
        <v>1582</v>
      </c>
    </row>
    <row r="2291" spans="1:2" x14ac:dyDescent="0.25">
      <c r="A2291" s="69" t="s">
        <v>1583</v>
      </c>
      <c r="B2291" s="69" t="s">
        <v>1583</v>
      </c>
    </row>
    <row r="2292" spans="1:2" x14ac:dyDescent="0.25">
      <c r="A2292" s="69" t="s">
        <v>1584</v>
      </c>
      <c r="B2292" s="69" t="s">
        <v>1584</v>
      </c>
    </row>
    <row r="2293" spans="1:2" x14ac:dyDescent="0.25">
      <c r="A2293" s="69" t="s">
        <v>1585</v>
      </c>
      <c r="B2293" s="69" t="s">
        <v>1585</v>
      </c>
    </row>
    <row r="2294" spans="1:2" x14ac:dyDescent="0.25">
      <c r="A2294" s="69" t="s">
        <v>1586</v>
      </c>
      <c r="B2294" s="69" t="s">
        <v>1586</v>
      </c>
    </row>
    <row r="2295" spans="1:2" x14ac:dyDescent="0.25">
      <c r="A2295" s="69" t="s">
        <v>4913</v>
      </c>
      <c r="B2295" s="69" t="s">
        <v>4913</v>
      </c>
    </row>
    <row r="2296" spans="1:2" x14ac:dyDescent="0.25">
      <c r="A2296" s="69" t="s">
        <v>1587</v>
      </c>
      <c r="B2296" s="69" t="s">
        <v>1587</v>
      </c>
    </row>
    <row r="2297" spans="1:2" x14ac:dyDescent="0.25">
      <c r="A2297" s="69" t="s">
        <v>1588</v>
      </c>
      <c r="B2297" s="69" t="s">
        <v>1588</v>
      </c>
    </row>
    <row r="2298" spans="1:2" x14ac:dyDescent="0.25">
      <c r="A2298" s="69" t="s">
        <v>2769</v>
      </c>
      <c r="B2298" s="69" t="s">
        <v>2769</v>
      </c>
    </row>
    <row r="2299" spans="1:2" x14ac:dyDescent="0.25">
      <c r="A2299" s="69" t="s">
        <v>1589</v>
      </c>
      <c r="B2299" s="69" t="s">
        <v>1589</v>
      </c>
    </row>
    <row r="2300" spans="1:2" x14ac:dyDescent="0.25">
      <c r="A2300" s="69" t="s">
        <v>1590</v>
      </c>
      <c r="B2300" s="69" t="s">
        <v>1590</v>
      </c>
    </row>
    <row r="2301" spans="1:2" x14ac:dyDescent="0.25">
      <c r="A2301" s="69" t="s">
        <v>1591</v>
      </c>
      <c r="B2301" s="69" t="s">
        <v>1591</v>
      </c>
    </row>
    <row r="2302" spans="1:2" x14ac:dyDescent="0.25">
      <c r="A2302" s="69" t="s">
        <v>1592</v>
      </c>
      <c r="B2302" s="69" t="s">
        <v>1592</v>
      </c>
    </row>
    <row r="2303" spans="1:2" x14ac:dyDescent="0.25">
      <c r="A2303" s="69" t="s">
        <v>4914</v>
      </c>
      <c r="B2303" s="69" t="s">
        <v>4914</v>
      </c>
    </row>
    <row r="2304" spans="1:2" x14ac:dyDescent="0.25">
      <c r="A2304" s="69" t="s">
        <v>1593</v>
      </c>
      <c r="B2304" s="69" t="s">
        <v>1593</v>
      </c>
    </row>
    <row r="2305" spans="1:2" x14ac:dyDescent="0.25">
      <c r="A2305" s="69" t="s">
        <v>1594</v>
      </c>
      <c r="B2305" s="69" t="s">
        <v>1594</v>
      </c>
    </row>
    <row r="2306" spans="1:2" x14ac:dyDescent="0.25">
      <c r="A2306" s="69" t="s">
        <v>1595</v>
      </c>
      <c r="B2306" s="69" t="s">
        <v>1595</v>
      </c>
    </row>
    <row r="2307" spans="1:2" x14ac:dyDescent="0.25">
      <c r="A2307" s="69" t="s">
        <v>1596</v>
      </c>
      <c r="B2307" s="69" t="s">
        <v>1596</v>
      </c>
    </row>
    <row r="2308" spans="1:2" x14ac:dyDescent="0.25">
      <c r="A2308" s="69" t="s">
        <v>1597</v>
      </c>
      <c r="B2308" s="69" t="s">
        <v>1597</v>
      </c>
    </row>
    <row r="2309" spans="1:2" x14ac:dyDescent="0.25">
      <c r="A2309" s="69" t="s">
        <v>2770</v>
      </c>
      <c r="B2309" s="69" t="s">
        <v>2770</v>
      </c>
    </row>
    <row r="2310" spans="1:2" x14ac:dyDescent="0.25">
      <c r="A2310" s="69" t="s">
        <v>1598</v>
      </c>
      <c r="B2310" s="69" t="s">
        <v>1598</v>
      </c>
    </row>
    <row r="2311" spans="1:2" x14ac:dyDescent="0.25">
      <c r="A2311" s="69" t="s">
        <v>1599</v>
      </c>
      <c r="B2311" s="69" t="s">
        <v>1599</v>
      </c>
    </row>
    <row r="2312" spans="1:2" x14ac:dyDescent="0.25">
      <c r="A2312" s="69" t="s">
        <v>4915</v>
      </c>
      <c r="B2312" s="69" t="s">
        <v>4915</v>
      </c>
    </row>
    <row r="2313" spans="1:2" x14ac:dyDescent="0.25">
      <c r="A2313" s="69" t="s">
        <v>1600</v>
      </c>
      <c r="B2313" s="69" t="s">
        <v>1600</v>
      </c>
    </row>
    <row r="2314" spans="1:2" x14ac:dyDescent="0.25">
      <c r="A2314" s="69" t="s">
        <v>1601</v>
      </c>
      <c r="B2314" s="69" t="s">
        <v>1601</v>
      </c>
    </row>
    <row r="2315" spans="1:2" x14ac:dyDescent="0.25">
      <c r="A2315" s="69" t="s">
        <v>4916</v>
      </c>
      <c r="B2315" s="69" t="s">
        <v>4916</v>
      </c>
    </row>
    <row r="2316" spans="1:2" x14ac:dyDescent="0.25">
      <c r="A2316" s="69" t="s">
        <v>1602</v>
      </c>
      <c r="B2316" s="69" t="s">
        <v>1602</v>
      </c>
    </row>
    <row r="2317" spans="1:2" x14ac:dyDescent="0.25">
      <c r="A2317" s="69" t="s">
        <v>4917</v>
      </c>
      <c r="B2317" s="69" t="s">
        <v>4917</v>
      </c>
    </row>
    <row r="2318" spans="1:2" x14ac:dyDescent="0.25">
      <c r="A2318" s="69" t="s">
        <v>1603</v>
      </c>
      <c r="B2318" s="69" t="s">
        <v>1603</v>
      </c>
    </row>
    <row r="2319" spans="1:2" x14ac:dyDescent="0.25">
      <c r="A2319" s="69" t="s">
        <v>1604</v>
      </c>
      <c r="B2319" s="69" t="s">
        <v>1604</v>
      </c>
    </row>
    <row r="2320" spans="1:2" x14ac:dyDescent="0.25">
      <c r="A2320" s="69" t="s">
        <v>4918</v>
      </c>
      <c r="B2320" s="69" t="s">
        <v>4918</v>
      </c>
    </row>
    <row r="2321" spans="1:2" x14ac:dyDescent="0.25">
      <c r="A2321" s="69" t="s">
        <v>1605</v>
      </c>
      <c r="B2321" s="69" t="s">
        <v>2261</v>
      </c>
    </row>
    <row r="2322" spans="1:2" x14ac:dyDescent="0.25">
      <c r="A2322" s="69" t="s">
        <v>4919</v>
      </c>
      <c r="B2322" s="69" t="s">
        <v>4919</v>
      </c>
    </row>
    <row r="2323" spans="1:2" x14ac:dyDescent="0.25">
      <c r="A2323" s="69" t="s">
        <v>1606</v>
      </c>
      <c r="B2323" s="69" t="s">
        <v>1606</v>
      </c>
    </row>
    <row r="2324" spans="1:2" x14ac:dyDescent="0.25">
      <c r="A2324" s="69" t="s">
        <v>1607</v>
      </c>
      <c r="B2324" s="69" t="s">
        <v>1607</v>
      </c>
    </row>
    <row r="2325" spans="1:2" x14ac:dyDescent="0.25">
      <c r="A2325" s="69" t="s">
        <v>4920</v>
      </c>
      <c r="B2325" s="69" t="s">
        <v>4920</v>
      </c>
    </row>
    <row r="2326" spans="1:2" x14ac:dyDescent="0.25">
      <c r="A2326" s="69" t="s">
        <v>4921</v>
      </c>
      <c r="B2326" s="69" t="s">
        <v>4921</v>
      </c>
    </row>
    <row r="2327" spans="1:2" x14ac:dyDescent="0.25">
      <c r="A2327" s="69" t="s">
        <v>1608</v>
      </c>
      <c r="B2327" s="69" t="s">
        <v>1608</v>
      </c>
    </row>
    <row r="2328" spans="1:2" x14ac:dyDescent="0.25">
      <c r="A2328" s="69" t="s">
        <v>1609</v>
      </c>
      <c r="B2328" s="69" t="s">
        <v>1609</v>
      </c>
    </row>
    <row r="2329" spans="1:2" x14ac:dyDescent="0.25">
      <c r="A2329" s="69" t="s">
        <v>4922</v>
      </c>
      <c r="B2329" s="69" t="s">
        <v>4922</v>
      </c>
    </row>
    <row r="2330" spans="1:2" x14ac:dyDescent="0.25">
      <c r="A2330" s="69" t="s">
        <v>4923</v>
      </c>
      <c r="B2330" s="69" t="s">
        <v>4923</v>
      </c>
    </row>
    <row r="2331" spans="1:2" x14ac:dyDescent="0.25">
      <c r="A2331" s="69" t="s">
        <v>1610</v>
      </c>
      <c r="B2331" s="69" t="s">
        <v>1610</v>
      </c>
    </row>
    <row r="2332" spans="1:2" x14ac:dyDescent="0.25">
      <c r="A2332" s="69" t="s">
        <v>1611</v>
      </c>
      <c r="B2332" s="69" t="s">
        <v>1611</v>
      </c>
    </row>
    <row r="2333" spans="1:2" x14ac:dyDescent="0.25">
      <c r="A2333" s="69" t="s">
        <v>1612</v>
      </c>
      <c r="B2333" s="69" t="s">
        <v>1612</v>
      </c>
    </row>
    <row r="2334" spans="1:2" x14ac:dyDescent="0.25">
      <c r="A2334" s="69" t="s">
        <v>1613</v>
      </c>
      <c r="B2334" s="69" t="s">
        <v>1613</v>
      </c>
    </row>
    <row r="2335" spans="1:2" x14ac:dyDescent="0.25">
      <c r="A2335" s="69" t="s">
        <v>1614</v>
      </c>
      <c r="B2335" s="69" t="s">
        <v>1614</v>
      </c>
    </row>
    <row r="2336" spans="1:2" x14ac:dyDescent="0.25">
      <c r="A2336" s="69" t="s">
        <v>1615</v>
      </c>
      <c r="B2336" s="69" t="s">
        <v>1615</v>
      </c>
    </row>
    <row r="2337" spans="1:2" x14ac:dyDescent="0.25">
      <c r="A2337" s="69" t="s">
        <v>1616</v>
      </c>
      <c r="B2337" s="69" t="s">
        <v>1616</v>
      </c>
    </row>
    <row r="2338" spans="1:2" x14ac:dyDescent="0.25">
      <c r="A2338" s="69" t="s">
        <v>1617</v>
      </c>
      <c r="B2338" s="69" t="s">
        <v>1617</v>
      </c>
    </row>
    <row r="2339" spans="1:2" x14ac:dyDescent="0.25">
      <c r="A2339" s="69" t="s">
        <v>1618</v>
      </c>
      <c r="B2339" s="69" t="s">
        <v>1618</v>
      </c>
    </row>
    <row r="2340" spans="1:2" x14ac:dyDescent="0.25">
      <c r="A2340" s="69" t="s">
        <v>1619</v>
      </c>
      <c r="B2340" s="69" t="s">
        <v>1619</v>
      </c>
    </row>
    <row r="2341" spans="1:2" x14ac:dyDescent="0.25">
      <c r="A2341" s="69" t="s">
        <v>1620</v>
      </c>
      <c r="B2341" s="69" t="s">
        <v>1620</v>
      </c>
    </row>
    <row r="2342" spans="1:2" x14ac:dyDescent="0.25">
      <c r="A2342" s="69" t="s">
        <v>1621</v>
      </c>
      <c r="B2342" s="69" t="s">
        <v>1621</v>
      </c>
    </row>
    <row r="2343" spans="1:2" x14ac:dyDescent="0.25">
      <c r="A2343" s="69" t="s">
        <v>4924</v>
      </c>
      <c r="B2343" s="69" t="s">
        <v>4924</v>
      </c>
    </row>
    <row r="2344" spans="1:2" x14ac:dyDescent="0.25">
      <c r="A2344" s="69" t="s">
        <v>1622</v>
      </c>
      <c r="B2344" s="69" t="s">
        <v>1622</v>
      </c>
    </row>
    <row r="2345" spans="1:2" x14ac:dyDescent="0.25">
      <c r="A2345" s="69" t="s">
        <v>1623</v>
      </c>
      <c r="B2345" s="69" t="s">
        <v>1623</v>
      </c>
    </row>
    <row r="2346" spans="1:2" x14ac:dyDescent="0.25">
      <c r="A2346" s="69" t="s">
        <v>1624</v>
      </c>
      <c r="B2346" s="69" t="s">
        <v>1624</v>
      </c>
    </row>
    <row r="2347" spans="1:2" x14ac:dyDescent="0.25">
      <c r="A2347" s="69" t="s">
        <v>1625</v>
      </c>
      <c r="B2347" s="69" t="s">
        <v>1625</v>
      </c>
    </row>
    <row r="2348" spans="1:2" x14ac:dyDescent="0.25">
      <c r="A2348" s="69" t="s">
        <v>4925</v>
      </c>
      <c r="B2348" s="69" t="s">
        <v>4925</v>
      </c>
    </row>
    <row r="2349" spans="1:2" x14ac:dyDescent="0.25">
      <c r="A2349" s="69" t="s">
        <v>1626</v>
      </c>
      <c r="B2349" s="69" t="s">
        <v>1626</v>
      </c>
    </row>
    <row r="2350" spans="1:2" x14ac:dyDescent="0.25">
      <c r="A2350" s="69" t="s">
        <v>1627</v>
      </c>
      <c r="B2350" s="69" t="s">
        <v>1627</v>
      </c>
    </row>
    <row r="2351" spans="1:2" x14ac:dyDescent="0.25">
      <c r="A2351" s="69" t="s">
        <v>4926</v>
      </c>
      <c r="B2351" s="69" t="s">
        <v>4926</v>
      </c>
    </row>
    <row r="2352" spans="1:2" x14ac:dyDescent="0.25">
      <c r="A2352" s="69" t="s">
        <v>1628</v>
      </c>
      <c r="B2352" s="69" t="s">
        <v>1628</v>
      </c>
    </row>
    <row r="2353" spans="1:2" x14ac:dyDescent="0.25">
      <c r="A2353" s="69" t="s">
        <v>1629</v>
      </c>
      <c r="B2353" s="69" t="s">
        <v>1629</v>
      </c>
    </row>
    <row r="2354" spans="1:2" x14ac:dyDescent="0.25">
      <c r="A2354" s="69" t="s">
        <v>4927</v>
      </c>
      <c r="B2354" s="69" t="s">
        <v>4927</v>
      </c>
    </row>
    <row r="2355" spans="1:2" x14ac:dyDescent="0.25">
      <c r="A2355" s="69" t="s">
        <v>1630</v>
      </c>
      <c r="B2355" s="69" t="s">
        <v>1630</v>
      </c>
    </row>
    <row r="2356" spans="1:2" x14ac:dyDescent="0.25">
      <c r="A2356" s="69" t="s">
        <v>1631</v>
      </c>
      <c r="B2356" s="69" t="s">
        <v>1631</v>
      </c>
    </row>
    <row r="2357" spans="1:2" x14ac:dyDescent="0.25">
      <c r="A2357" s="69" t="s">
        <v>1632</v>
      </c>
      <c r="B2357" s="69" t="s">
        <v>1632</v>
      </c>
    </row>
    <row r="2358" spans="1:2" x14ac:dyDescent="0.25">
      <c r="A2358" s="69" t="s">
        <v>1633</v>
      </c>
      <c r="B2358" s="69" t="s">
        <v>1633</v>
      </c>
    </row>
    <row r="2359" spans="1:2" x14ac:dyDescent="0.25">
      <c r="A2359" s="69" t="s">
        <v>1634</v>
      </c>
      <c r="B2359" s="69" t="s">
        <v>1634</v>
      </c>
    </row>
    <row r="2360" spans="1:2" x14ac:dyDescent="0.25">
      <c r="A2360" s="69" t="s">
        <v>1635</v>
      </c>
      <c r="B2360" s="69" t="s">
        <v>1635</v>
      </c>
    </row>
    <row r="2361" spans="1:2" x14ac:dyDescent="0.25">
      <c r="A2361" s="69" t="s">
        <v>1636</v>
      </c>
      <c r="B2361" s="69" t="s">
        <v>1636</v>
      </c>
    </row>
    <row r="2362" spans="1:2" x14ac:dyDescent="0.25">
      <c r="A2362" s="69" t="s">
        <v>2771</v>
      </c>
      <c r="B2362" s="69" t="s">
        <v>2771</v>
      </c>
    </row>
    <row r="2363" spans="1:2" x14ac:dyDescent="0.25">
      <c r="A2363" s="69" t="s">
        <v>1637</v>
      </c>
      <c r="B2363" s="69" t="s">
        <v>1637</v>
      </c>
    </row>
    <row r="2364" spans="1:2" x14ac:dyDescent="0.25">
      <c r="A2364" s="69" t="s">
        <v>1638</v>
      </c>
      <c r="B2364" s="69" t="s">
        <v>1638</v>
      </c>
    </row>
    <row r="2365" spans="1:2" x14ac:dyDescent="0.25">
      <c r="A2365" s="69" t="s">
        <v>1639</v>
      </c>
      <c r="B2365" s="69" t="s">
        <v>1639</v>
      </c>
    </row>
    <row r="2366" spans="1:2" x14ac:dyDescent="0.25">
      <c r="A2366" s="69" t="s">
        <v>1640</v>
      </c>
      <c r="B2366" s="69" t="s">
        <v>1640</v>
      </c>
    </row>
    <row r="2367" spans="1:2" x14ac:dyDescent="0.25">
      <c r="A2367" s="69" t="s">
        <v>1641</v>
      </c>
      <c r="B2367" s="69" t="s">
        <v>1641</v>
      </c>
    </row>
    <row r="2368" spans="1:2" x14ac:dyDescent="0.25">
      <c r="A2368" s="69" t="s">
        <v>4928</v>
      </c>
      <c r="B2368" s="69" t="s">
        <v>4928</v>
      </c>
    </row>
    <row r="2369" spans="1:2" x14ac:dyDescent="0.25">
      <c r="A2369" s="69" t="s">
        <v>2772</v>
      </c>
      <c r="B2369" s="69" t="s">
        <v>2772</v>
      </c>
    </row>
    <row r="2370" spans="1:2" x14ac:dyDescent="0.25">
      <c r="A2370" s="69" t="s">
        <v>1642</v>
      </c>
      <c r="B2370" s="69" t="s">
        <v>1642</v>
      </c>
    </row>
    <row r="2371" spans="1:2" x14ac:dyDescent="0.25">
      <c r="A2371" s="69" t="s">
        <v>1643</v>
      </c>
      <c r="B2371" s="69" t="s">
        <v>1643</v>
      </c>
    </row>
    <row r="2372" spans="1:2" x14ac:dyDescent="0.25">
      <c r="A2372" s="69" t="s">
        <v>2773</v>
      </c>
      <c r="B2372" s="69" t="s">
        <v>2773</v>
      </c>
    </row>
    <row r="2373" spans="1:2" x14ac:dyDescent="0.25">
      <c r="A2373" s="69" t="s">
        <v>4929</v>
      </c>
      <c r="B2373" s="69" t="s">
        <v>4929</v>
      </c>
    </row>
    <row r="2374" spans="1:2" x14ac:dyDescent="0.25">
      <c r="A2374" s="69" t="s">
        <v>4930</v>
      </c>
      <c r="B2374" s="69" t="s">
        <v>4930</v>
      </c>
    </row>
    <row r="2375" spans="1:2" x14ac:dyDescent="0.25">
      <c r="A2375" s="69" t="s">
        <v>1644</v>
      </c>
      <c r="B2375" s="69" t="s">
        <v>1644</v>
      </c>
    </row>
    <row r="2376" spans="1:2" x14ac:dyDescent="0.25">
      <c r="A2376" s="69" t="s">
        <v>4931</v>
      </c>
      <c r="B2376" s="69" t="s">
        <v>4931</v>
      </c>
    </row>
    <row r="2377" spans="1:2" x14ac:dyDescent="0.25">
      <c r="A2377" s="69" t="s">
        <v>4932</v>
      </c>
      <c r="B2377" s="69" t="s">
        <v>4932</v>
      </c>
    </row>
    <row r="2378" spans="1:2" x14ac:dyDescent="0.25">
      <c r="A2378" s="69" t="s">
        <v>1645</v>
      </c>
      <c r="B2378" s="69" t="s">
        <v>1645</v>
      </c>
    </row>
    <row r="2379" spans="1:2" x14ac:dyDescent="0.25">
      <c r="A2379" s="69" t="s">
        <v>1646</v>
      </c>
      <c r="B2379" s="69" t="s">
        <v>1646</v>
      </c>
    </row>
    <row r="2380" spans="1:2" x14ac:dyDescent="0.25">
      <c r="A2380" s="69" t="s">
        <v>4933</v>
      </c>
      <c r="B2380" s="69" t="s">
        <v>4933</v>
      </c>
    </row>
    <row r="2381" spans="1:2" x14ac:dyDescent="0.25">
      <c r="A2381" s="69" t="s">
        <v>1647</v>
      </c>
      <c r="B2381" s="69" t="s">
        <v>1647</v>
      </c>
    </row>
    <row r="2382" spans="1:2" x14ac:dyDescent="0.25">
      <c r="A2382" s="69" t="s">
        <v>1648</v>
      </c>
      <c r="B2382" s="69" t="s">
        <v>1648</v>
      </c>
    </row>
    <row r="2383" spans="1:2" x14ac:dyDescent="0.25">
      <c r="A2383" s="69" t="s">
        <v>1649</v>
      </c>
      <c r="B2383" s="69" t="s">
        <v>1649</v>
      </c>
    </row>
    <row r="2384" spans="1:2" x14ac:dyDescent="0.25">
      <c r="A2384" s="69" t="s">
        <v>1650</v>
      </c>
      <c r="B2384" s="69" t="s">
        <v>1650</v>
      </c>
    </row>
    <row r="2385" spans="1:2" x14ac:dyDescent="0.25">
      <c r="A2385" s="69" t="s">
        <v>1651</v>
      </c>
      <c r="B2385" s="69" t="s">
        <v>1651</v>
      </c>
    </row>
    <row r="2386" spans="1:2" x14ac:dyDescent="0.25">
      <c r="A2386" s="69" t="s">
        <v>1652</v>
      </c>
      <c r="B2386" s="69" t="s">
        <v>1652</v>
      </c>
    </row>
    <row r="2387" spans="1:2" x14ac:dyDescent="0.25">
      <c r="A2387" s="69" t="s">
        <v>4934</v>
      </c>
      <c r="B2387" s="69" t="s">
        <v>4934</v>
      </c>
    </row>
    <row r="2388" spans="1:2" x14ac:dyDescent="0.25">
      <c r="A2388" s="69" t="s">
        <v>2774</v>
      </c>
      <c r="B2388" s="69" t="s">
        <v>2774</v>
      </c>
    </row>
    <row r="2389" spans="1:2" x14ac:dyDescent="0.25">
      <c r="A2389" s="69" t="s">
        <v>1653</v>
      </c>
      <c r="B2389" s="69" t="s">
        <v>1653</v>
      </c>
    </row>
    <row r="2390" spans="1:2" x14ac:dyDescent="0.25">
      <c r="A2390" s="69" t="s">
        <v>1654</v>
      </c>
      <c r="B2390" s="69" t="s">
        <v>1654</v>
      </c>
    </row>
    <row r="2391" spans="1:2" x14ac:dyDescent="0.25">
      <c r="A2391" s="69" t="s">
        <v>1655</v>
      </c>
      <c r="B2391" s="69" t="s">
        <v>1655</v>
      </c>
    </row>
    <row r="2392" spans="1:2" x14ac:dyDescent="0.25">
      <c r="A2392" s="69" t="s">
        <v>1656</v>
      </c>
      <c r="B2392" s="69" t="s">
        <v>1656</v>
      </c>
    </row>
    <row r="2393" spans="1:2" x14ac:dyDescent="0.25">
      <c r="A2393" s="69" t="s">
        <v>1657</v>
      </c>
      <c r="B2393" s="69" t="s">
        <v>1657</v>
      </c>
    </row>
    <row r="2394" spans="1:2" x14ac:dyDescent="0.25">
      <c r="A2394" s="69" t="s">
        <v>1658</v>
      </c>
      <c r="B2394" s="69" t="s">
        <v>1658</v>
      </c>
    </row>
    <row r="2395" spans="1:2" x14ac:dyDescent="0.25">
      <c r="A2395" s="69" t="s">
        <v>2775</v>
      </c>
      <c r="B2395" s="69" t="s">
        <v>2775</v>
      </c>
    </row>
    <row r="2396" spans="1:2" x14ac:dyDescent="0.25">
      <c r="A2396" s="69" t="s">
        <v>1659</v>
      </c>
      <c r="B2396" s="69" t="s">
        <v>1659</v>
      </c>
    </row>
    <row r="2397" spans="1:2" x14ac:dyDescent="0.25">
      <c r="A2397" s="69" t="s">
        <v>4935</v>
      </c>
      <c r="B2397" s="69" t="s">
        <v>4935</v>
      </c>
    </row>
    <row r="2398" spans="1:2" x14ac:dyDescent="0.25">
      <c r="A2398" s="69" t="s">
        <v>1660</v>
      </c>
      <c r="B2398" s="69" t="s">
        <v>1660</v>
      </c>
    </row>
    <row r="2399" spans="1:2" x14ac:dyDescent="0.25">
      <c r="A2399" s="69" t="s">
        <v>1661</v>
      </c>
      <c r="B2399" s="69" t="s">
        <v>1661</v>
      </c>
    </row>
    <row r="2400" spans="1:2" x14ac:dyDescent="0.25">
      <c r="A2400" s="69" t="s">
        <v>4936</v>
      </c>
      <c r="B2400" s="69" t="s">
        <v>4936</v>
      </c>
    </row>
    <row r="2401" spans="1:2" x14ac:dyDescent="0.25">
      <c r="A2401" s="69" t="s">
        <v>4937</v>
      </c>
      <c r="B2401" s="69" t="s">
        <v>4937</v>
      </c>
    </row>
    <row r="2402" spans="1:2" x14ac:dyDescent="0.25">
      <c r="A2402" s="69" t="s">
        <v>4938</v>
      </c>
      <c r="B2402" s="69" t="s">
        <v>4938</v>
      </c>
    </row>
    <row r="2403" spans="1:2" x14ac:dyDescent="0.25">
      <c r="A2403" s="69" t="s">
        <v>1662</v>
      </c>
      <c r="B2403" s="69" t="s">
        <v>1662</v>
      </c>
    </row>
    <row r="2404" spans="1:2" x14ac:dyDescent="0.25">
      <c r="A2404" s="69" t="s">
        <v>1663</v>
      </c>
      <c r="B2404" s="69" t="s">
        <v>1663</v>
      </c>
    </row>
    <row r="2405" spans="1:2" x14ac:dyDescent="0.25">
      <c r="A2405" s="69" t="s">
        <v>1664</v>
      </c>
      <c r="B2405" s="69" t="s">
        <v>1664</v>
      </c>
    </row>
    <row r="2406" spans="1:2" x14ac:dyDescent="0.25">
      <c r="A2406" s="69" t="s">
        <v>1665</v>
      </c>
      <c r="B2406" s="69" t="s">
        <v>1665</v>
      </c>
    </row>
    <row r="2407" spans="1:2" x14ac:dyDescent="0.25">
      <c r="A2407" s="69" t="s">
        <v>1666</v>
      </c>
      <c r="B2407" s="69" t="s">
        <v>1666</v>
      </c>
    </row>
    <row r="2408" spans="1:2" x14ac:dyDescent="0.25">
      <c r="A2408" s="69" t="s">
        <v>1667</v>
      </c>
      <c r="B2408" s="69" t="s">
        <v>1667</v>
      </c>
    </row>
    <row r="2409" spans="1:2" x14ac:dyDescent="0.25">
      <c r="A2409" s="69" t="s">
        <v>1668</v>
      </c>
      <c r="B2409" s="69" t="s">
        <v>1668</v>
      </c>
    </row>
    <row r="2410" spans="1:2" x14ac:dyDescent="0.25">
      <c r="A2410" s="69" t="s">
        <v>1669</v>
      </c>
      <c r="B2410" s="69" t="s">
        <v>1669</v>
      </c>
    </row>
    <row r="2411" spans="1:2" x14ac:dyDescent="0.25">
      <c r="A2411" s="69" t="s">
        <v>1670</v>
      </c>
      <c r="B2411" s="69" t="s">
        <v>1670</v>
      </c>
    </row>
    <row r="2412" spans="1:2" x14ac:dyDescent="0.25">
      <c r="A2412" s="69" t="s">
        <v>1671</v>
      </c>
      <c r="B2412" s="69" t="s">
        <v>1671</v>
      </c>
    </row>
    <row r="2413" spans="1:2" x14ac:dyDescent="0.25">
      <c r="A2413" s="69" t="s">
        <v>1672</v>
      </c>
      <c r="B2413" s="69" t="s">
        <v>1672</v>
      </c>
    </row>
    <row r="2414" spans="1:2" x14ac:dyDescent="0.25">
      <c r="A2414" s="69" t="s">
        <v>1673</v>
      </c>
      <c r="B2414" s="69" t="s">
        <v>1673</v>
      </c>
    </row>
    <row r="2415" spans="1:2" x14ac:dyDescent="0.25">
      <c r="A2415" s="69" t="s">
        <v>4939</v>
      </c>
      <c r="B2415" s="69" t="s">
        <v>1675</v>
      </c>
    </row>
    <row r="2416" spans="1:2" s="26" customFormat="1" x14ac:dyDescent="0.25">
      <c r="A2416" s="69" t="s">
        <v>4940</v>
      </c>
      <c r="B2416" s="69" t="s">
        <v>1676</v>
      </c>
    </row>
    <row r="2417" spans="1:2" x14ac:dyDescent="0.25">
      <c r="A2417" s="69" t="s">
        <v>4941</v>
      </c>
      <c r="B2417" s="69" t="s">
        <v>4942</v>
      </c>
    </row>
    <row r="2418" spans="1:2" x14ac:dyDescent="0.25">
      <c r="A2418" s="69" t="s">
        <v>4943</v>
      </c>
      <c r="B2418" s="69" t="s">
        <v>1678</v>
      </c>
    </row>
    <row r="2419" spans="1:2" x14ac:dyDescent="0.25">
      <c r="A2419" s="69" t="s">
        <v>4944</v>
      </c>
      <c r="B2419" s="69" t="s">
        <v>1679</v>
      </c>
    </row>
    <row r="2420" spans="1:2" x14ac:dyDescent="0.25">
      <c r="A2420" s="69" t="s">
        <v>4945</v>
      </c>
      <c r="B2420" s="69" t="s">
        <v>4946</v>
      </c>
    </row>
    <row r="2421" spans="1:2" x14ac:dyDescent="0.25">
      <c r="A2421" s="69" t="s">
        <v>1674</v>
      </c>
      <c r="B2421" s="69" t="s">
        <v>1674</v>
      </c>
    </row>
    <row r="2422" spans="1:2" x14ac:dyDescent="0.25">
      <c r="A2422" s="69" t="s">
        <v>4947</v>
      </c>
      <c r="B2422" s="69" t="s">
        <v>4947</v>
      </c>
    </row>
    <row r="2423" spans="1:2" x14ac:dyDescent="0.25">
      <c r="A2423" s="69" t="s">
        <v>1675</v>
      </c>
      <c r="B2423" s="69" t="s">
        <v>1675</v>
      </c>
    </row>
    <row r="2424" spans="1:2" x14ac:dyDescent="0.25">
      <c r="A2424" s="69" t="s">
        <v>3786</v>
      </c>
      <c r="B2424" s="69" t="s">
        <v>3786</v>
      </c>
    </row>
    <row r="2425" spans="1:2" x14ac:dyDescent="0.25">
      <c r="A2425" s="69" t="s">
        <v>4948</v>
      </c>
      <c r="B2425" s="69" t="s">
        <v>4948</v>
      </c>
    </row>
    <row r="2426" spans="1:2" x14ac:dyDescent="0.25">
      <c r="A2426" s="69" t="s">
        <v>1676</v>
      </c>
      <c r="B2426" s="69" t="s">
        <v>1676</v>
      </c>
    </row>
    <row r="2427" spans="1:2" x14ac:dyDescent="0.25">
      <c r="A2427" s="69" t="s">
        <v>1677</v>
      </c>
      <c r="B2427" s="69" t="s">
        <v>1677</v>
      </c>
    </row>
    <row r="2428" spans="1:2" x14ac:dyDescent="0.25">
      <c r="A2428" s="69" t="s">
        <v>1678</v>
      </c>
      <c r="B2428" s="69" t="s">
        <v>1678</v>
      </c>
    </row>
    <row r="2429" spans="1:2" x14ac:dyDescent="0.25">
      <c r="A2429" s="69" t="s">
        <v>1679</v>
      </c>
      <c r="B2429" s="69" t="s">
        <v>1679</v>
      </c>
    </row>
    <row r="2430" spans="1:2" x14ac:dyDescent="0.25">
      <c r="A2430" s="69" t="s">
        <v>4949</v>
      </c>
      <c r="B2430" s="69" t="s">
        <v>4949</v>
      </c>
    </row>
    <row r="2431" spans="1:2" x14ac:dyDescent="0.25">
      <c r="A2431" s="69" t="s">
        <v>1680</v>
      </c>
      <c r="B2431" s="69" t="s">
        <v>1680</v>
      </c>
    </row>
    <row r="2432" spans="1:2" x14ac:dyDescent="0.25">
      <c r="A2432" s="69" t="s">
        <v>4950</v>
      </c>
      <c r="B2432" s="69" t="s">
        <v>4950</v>
      </c>
    </row>
    <row r="2433" spans="1:2" x14ac:dyDescent="0.25">
      <c r="A2433" s="69" t="s">
        <v>1681</v>
      </c>
      <c r="B2433" s="69" t="s">
        <v>1681</v>
      </c>
    </row>
    <row r="2434" spans="1:2" x14ac:dyDescent="0.25">
      <c r="A2434" s="69" t="s">
        <v>1682</v>
      </c>
      <c r="B2434" s="69" t="s">
        <v>2262</v>
      </c>
    </row>
    <row r="2435" spans="1:2" x14ac:dyDescent="0.25">
      <c r="A2435" s="69" t="s">
        <v>1683</v>
      </c>
      <c r="B2435" s="69" t="s">
        <v>1683</v>
      </c>
    </row>
    <row r="2436" spans="1:2" x14ac:dyDescent="0.25">
      <c r="A2436" s="69" t="s">
        <v>1684</v>
      </c>
      <c r="B2436" s="69" t="s">
        <v>1684</v>
      </c>
    </row>
    <row r="2437" spans="1:2" x14ac:dyDescent="0.25">
      <c r="A2437" s="69" t="s">
        <v>4951</v>
      </c>
      <c r="B2437" s="69" t="s">
        <v>4951</v>
      </c>
    </row>
    <row r="2438" spans="1:2" x14ac:dyDescent="0.25">
      <c r="A2438" s="69" t="s">
        <v>4952</v>
      </c>
      <c r="B2438" s="69" t="s">
        <v>4952</v>
      </c>
    </row>
    <row r="2439" spans="1:2" x14ac:dyDescent="0.25">
      <c r="A2439" s="69" t="s">
        <v>1685</v>
      </c>
      <c r="B2439" s="69" t="s">
        <v>1685</v>
      </c>
    </row>
    <row r="2440" spans="1:2" x14ac:dyDescent="0.25">
      <c r="A2440" s="69" t="s">
        <v>1686</v>
      </c>
      <c r="B2440" s="69" t="s">
        <v>1686</v>
      </c>
    </row>
    <row r="2441" spans="1:2" x14ac:dyDescent="0.25">
      <c r="A2441" s="69" t="s">
        <v>1687</v>
      </c>
      <c r="B2441" s="69" t="s">
        <v>1687</v>
      </c>
    </row>
    <row r="2442" spans="1:2" x14ac:dyDescent="0.25">
      <c r="A2442" s="69" t="s">
        <v>4953</v>
      </c>
      <c r="B2442" s="69" t="s">
        <v>4953</v>
      </c>
    </row>
    <row r="2443" spans="1:2" x14ac:dyDescent="0.25">
      <c r="A2443" s="69" t="s">
        <v>1688</v>
      </c>
      <c r="B2443" s="69" t="s">
        <v>1688</v>
      </c>
    </row>
    <row r="2444" spans="1:2" x14ac:dyDescent="0.25">
      <c r="A2444" s="69" t="s">
        <v>1689</v>
      </c>
      <c r="B2444" s="69" t="s">
        <v>1689</v>
      </c>
    </row>
    <row r="2445" spans="1:2" x14ac:dyDescent="0.25">
      <c r="A2445" s="69" t="s">
        <v>4954</v>
      </c>
      <c r="B2445" s="69" t="s">
        <v>4954</v>
      </c>
    </row>
    <row r="2446" spans="1:2" x14ac:dyDescent="0.25">
      <c r="A2446" s="69" t="s">
        <v>1690</v>
      </c>
      <c r="B2446" s="69" t="s">
        <v>1690</v>
      </c>
    </row>
    <row r="2447" spans="1:2" x14ac:dyDescent="0.25">
      <c r="A2447" s="69" t="s">
        <v>4955</v>
      </c>
      <c r="B2447" s="69" t="s">
        <v>4955</v>
      </c>
    </row>
    <row r="2448" spans="1:2" x14ac:dyDescent="0.25">
      <c r="A2448" s="69" t="s">
        <v>4956</v>
      </c>
      <c r="B2448" s="69" t="s">
        <v>4956</v>
      </c>
    </row>
    <row r="2449" spans="1:2" x14ac:dyDescent="0.25">
      <c r="A2449" s="69" t="s">
        <v>1691</v>
      </c>
      <c r="B2449" s="69" t="s">
        <v>1691</v>
      </c>
    </row>
    <row r="2450" spans="1:2" x14ac:dyDescent="0.25">
      <c r="A2450" s="69" t="s">
        <v>1692</v>
      </c>
      <c r="B2450" s="69" t="s">
        <v>1692</v>
      </c>
    </row>
    <row r="2451" spans="1:2" x14ac:dyDescent="0.25">
      <c r="A2451" s="69" t="s">
        <v>1693</v>
      </c>
      <c r="B2451" s="69" t="s">
        <v>1693</v>
      </c>
    </row>
    <row r="2452" spans="1:2" x14ac:dyDescent="0.25">
      <c r="A2452" s="69" t="s">
        <v>1694</v>
      </c>
      <c r="B2452" s="69" t="s">
        <v>1694</v>
      </c>
    </row>
    <row r="2453" spans="1:2" x14ac:dyDescent="0.25">
      <c r="A2453" s="69" t="s">
        <v>1695</v>
      </c>
      <c r="B2453" s="69" t="s">
        <v>1695</v>
      </c>
    </row>
    <row r="2454" spans="1:2" x14ac:dyDescent="0.25">
      <c r="A2454" s="69" t="s">
        <v>1696</v>
      </c>
      <c r="B2454" s="69" t="s">
        <v>1696</v>
      </c>
    </row>
    <row r="2455" spans="1:2" x14ac:dyDescent="0.25">
      <c r="A2455" s="69" t="s">
        <v>1697</v>
      </c>
      <c r="B2455" s="69" t="s">
        <v>1697</v>
      </c>
    </row>
    <row r="2456" spans="1:2" x14ac:dyDescent="0.25">
      <c r="A2456" s="69" t="s">
        <v>2776</v>
      </c>
      <c r="B2456" s="69" t="s">
        <v>2776</v>
      </c>
    </row>
    <row r="2457" spans="1:2" x14ac:dyDescent="0.25">
      <c r="A2457" s="69" t="s">
        <v>1698</v>
      </c>
      <c r="B2457" s="69" t="s">
        <v>1698</v>
      </c>
    </row>
    <row r="2458" spans="1:2" x14ac:dyDescent="0.25">
      <c r="A2458" s="69" t="s">
        <v>1699</v>
      </c>
      <c r="B2458" s="69" t="s">
        <v>1699</v>
      </c>
    </row>
    <row r="2459" spans="1:2" x14ac:dyDescent="0.25">
      <c r="A2459" s="69" t="s">
        <v>1700</v>
      </c>
      <c r="B2459" s="69" t="s">
        <v>1700</v>
      </c>
    </row>
    <row r="2460" spans="1:2" x14ac:dyDescent="0.25">
      <c r="A2460" s="69" t="s">
        <v>1701</v>
      </c>
      <c r="B2460" s="69" t="s">
        <v>1701</v>
      </c>
    </row>
    <row r="2461" spans="1:2" x14ac:dyDescent="0.25">
      <c r="A2461" s="69" t="s">
        <v>1702</v>
      </c>
      <c r="B2461" s="69" t="s">
        <v>1702</v>
      </c>
    </row>
    <row r="2462" spans="1:2" x14ac:dyDescent="0.25">
      <c r="A2462" s="69" t="s">
        <v>1703</v>
      </c>
      <c r="B2462" s="69" t="s">
        <v>1703</v>
      </c>
    </row>
    <row r="2463" spans="1:2" x14ac:dyDescent="0.25">
      <c r="A2463" s="69" t="s">
        <v>1704</v>
      </c>
      <c r="B2463" s="69" t="s">
        <v>1704</v>
      </c>
    </row>
    <row r="2464" spans="1:2" x14ac:dyDescent="0.25">
      <c r="A2464" s="69" t="s">
        <v>1705</v>
      </c>
      <c r="B2464" s="69" t="s">
        <v>1705</v>
      </c>
    </row>
    <row r="2465" spans="1:2" x14ac:dyDescent="0.25">
      <c r="A2465" s="69" t="s">
        <v>2777</v>
      </c>
      <c r="B2465" s="69" t="s">
        <v>2777</v>
      </c>
    </row>
    <row r="2466" spans="1:2" x14ac:dyDescent="0.25">
      <c r="A2466" s="69" t="s">
        <v>1706</v>
      </c>
      <c r="B2466" s="69" t="s">
        <v>1706</v>
      </c>
    </row>
    <row r="2467" spans="1:2" x14ac:dyDescent="0.25">
      <c r="A2467" s="69" t="s">
        <v>1707</v>
      </c>
      <c r="B2467" s="69" t="s">
        <v>1707</v>
      </c>
    </row>
    <row r="2468" spans="1:2" x14ac:dyDescent="0.25">
      <c r="A2468" s="69" t="s">
        <v>1708</v>
      </c>
      <c r="B2468" s="69" t="s">
        <v>1708</v>
      </c>
    </row>
    <row r="2469" spans="1:2" x14ac:dyDescent="0.25">
      <c r="A2469" s="69" t="s">
        <v>1709</v>
      </c>
      <c r="B2469" s="69" t="s">
        <v>1709</v>
      </c>
    </row>
    <row r="2470" spans="1:2" x14ac:dyDescent="0.25">
      <c r="A2470" s="69" t="s">
        <v>1710</v>
      </c>
      <c r="B2470" s="69" t="s">
        <v>1710</v>
      </c>
    </row>
    <row r="2471" spans="1:2" x14ac:dyDescent="0.25">
      <c r="A2471" s="69" t="s">
        <v>4957</v>
      </c>
      <c r="B2471" s="69" t="s">
        <v>4957</v>
      </c>
    </row>
    <row r="2472" spans="1:2" x14ac:dyDescent="0.25">
      <c r="A2472" s="69" t="s">
        <v>1711</v>
      </c>
      <c r="B2472" s="69" t="s">
        <v>1711</v>
      </c>
    </row>
    <row r="2473" spans="1:2" x14ac:dyDescent="0.25">
      <c r="A2473" s="69" t="s">
        <v>2778</v>
      </c>
      <c r="B2473" s="69" t="s">
        <v>2778</v>
      </c>
    </row>
    <row r="2474" spans="1:2" x14ac:dyDescent="0.25">
      <c r="A2474" s="69" t="s">
        <v>1712</v>
      </c>
      <c r="B2474" s="69" t="s">
        <v>1712</v>
      </c>
    </row>
    <row r="2475" spans="1:2" x14ac:dyDescent="0.25">
      <c r="A2475" s="69" t="s">
        <v>1713</v>
      </c>
      <c r="B2475" s="69" t="s">
        <v>1713</v>
      </c>
    </row>
    <row r="2476" spans="1:2" x14ac:dyDescent="0.25">
      <c r="A2476" s="69" t="s">
        <v>4958</v>
      </c>
      <c r="B2476" s="69" t="s">
        <v>4958</v>
      </c>
    </row>
    <row r="2477" spans="1:2" x14ac:dyDescent="0.25">
      <c r="A2477" s="69" t="s">
        <v>2779</v>
      </c>
      <c r="B2477" s="69" t="s">
        <v>2779</v>
      </c>
    </row>
    <row r="2478" spans="1:2" x14ac:dyDescent="0.25">
      <c r="A2478" s="69" t="s">
        <v>1714</v>
      </c>
      <c r="B2478" s="69" t="s">
        <v>1714</v>
      </c>
    </row>
    <row r="2479" spans="1:2" x14ac:dyDescent="0.25">
      <c r="A2479" s="69" t="s">
        <v>1715</v>
      </c>
      <c r="B2479" s="69" t="s">
        <v>1715</v>
      </c>
    </row>
    <row r="2480" spans="1:2" x14ac:dyDescent="0.25">
      <c r="A2480" s="69" t="s">
        <v>1716</v>
      </c>
      <c r="B2480" s="69" t="s">
        <v>1716</v>
      </c>
    </row>
    <row r="2481" spans="1:2" x14ac:dyDescent="0.25">
      <c r="A2481" s="69" t="s">
        <v>1717</v>
      </c>
      <c r="B2481" s="69" t="s">
        <v>1717</v>
      </c>
    </row>
    <row r="2482" spans="1:2" x14ac:dyDescent="0.25">
      <c r="A2482" s="69" t="s">
        <v>1718</v>
      </c>
      <c r="B2482" s="69" t="s">
        <v>1718</v>
      </c>
    </row>
    <row r="2483" spans="1:2" x14ac:dyDescent="0.25">
      <c r="A2483" s="69" t="s">
        <v>1719</v>
      </c>
      <c r="B2483" s="69" t="s">
        <v>1719</v>
      </c>
    </row>
    <row r="2484" spans="1:2" x14ac:dyDescent="0.25">
      <c r="A2484" s="69" t="s">
        <v>1720</v>
      </c>
      <c r="B2484" s="69" t="s">
        <v>1720</v>
      </c>
    </row>
    <row r="2485" spans="1:2" x14ac:dyDescent="0.25">
      <c r="A2485" s="69" t="s">
        <v>1721</v>
      </c>
      <c r="B2485" s="69" t="s">
        <v>1721</v>
      </c>
    </row>
    <row r="2486" spans="1:2" x14ac:dyDescent="0.25">
      <c r="A2486" s="69" t="s">
        <v>1722</v>
      </c>
      <c r="B2486" s="69" t="s">
        <v>1722</v>
      </c>
    </row>
    <row r="2487" spans="1:2" x14ac:dyDescent="0.25">
      <c r="A2487" s="69" t="s">
        <v>1723</v>
      </c>
      <c r="B2487" s="69" t="s">
        <v>1723</v>
      </c>
    </row>
    <row r="2488" spans="1:2" x14ac:dyDescent="0.25">
      <c r="A2488" s="69" t="s">
        <v>1724</v>
      </c>
      <c r="B2488" s="69" t="s">
        <v>1724</v>
      </c>
    </row>
    <row r="2489" spans="1:2" x14ac:dyDescent="0.25">
      <c r="A2489" s="69" t="s">
        <v>1725</v>
      </c>
      <c r="B2489" s="69" t="s">
        <v>1725</v>
      </c>
    </row>
    <row r="2490" spans="1:2" x14ac:dyDescent="0.25">
      <c r="A2490" s="69" t="s">
        <v>1726</v>
      </c>
      <c r="B2490" s="69" t="s">
        <v>1726</v>
      </c>
    </row>
    <row r="2491" spans="1:2" x14ac:dyDescent="0.25">
      <c r="A2491" s="69" t="s">
        <v>1727</v>
      </c>
      <c r="B2491" s="69" t="s">
        <v>1727</v>
      </c>
    </row>
    <row r="2492" spans="1:2" x14ac:dyDescent="0.25">
      <c r="A2492" s="69" t="s">
        <v>1728</v>
      </c>
      <c r="B2492" s="69" t="s">
        <v>1728</v>
      </c>
    </row>
    <row r="2493" spans="1:2" x14ac:dyDescent="0.25">
      <c r="A2493" s="69" t="s">
        <v>1729</v>
      </c>
      <c r="B2493" s="69" t="s">
        <v>1729</v>
      </c>
    </row>
    <row r="2494" spans="1:2" x14ac:dyDescent="0.25">
      <c r="A2494" s="69" t="s">
        <v>1730</v>
      </c>
      <c r="B2494" s="69" t="s">
        <v>1730</v>
      </c>
    </row>
    <row r="2495" spans="1:2" x14ac:dyDescent="0.25">
      <c r="A2495" s="69" t="s">
        <v>1731</v>
      </c>
      <c r="B2495" s="69" t="s">
        <v>1731</v>
      </c>
    </row>
    <row r="2496" spans="1:2" x14ac:dyDescent="0.25">
      <c r="A2496" s="69" t="s">
        <v>1732</v>
      </c>
      <c r="B2496" s="69" t="s">
        <v>1732</v>
      </c>
    </row>
    <row r="2497" spans="1:2" x14ac:dyDescent="0.25">
      <c r="A2497" s="69" t="s">
        <v>4959</v>
      </c>
      <c r="B2497" s="69" t="s">
        <v>4959</v>
      </c>
    </row>
    <row r="2498" spans="1:2" x14ac:dyDescent="0.25">
      <c r="A2498" s="69" t="s">
        <v>4960</v>
      </c>
      <c r="B2498" s="69" t="s">
        <v>4960</v>
      </c>
    </row>
    <row r="2499" spans="1:2" x14ac:dyDescent="0.25">
      <c r="A2499" s="69" t="s">
        <v>1733</v>
      </c>
      <c r="B2499" s="69" t="s">
        <v>1733</v>
      </c>
    </row>
    <row r="2500" spans="1:2" x14ac:dyDescent="0.25">
      <c r="A2500" s="69" t="s">
        <v>4961</v>
      </c>
      <c r="B2500" s="69" t="s">
        <v>4961</v>
      </c>
    </row>
    <row r="2501" spans="1:2" x14ac:dyDescent="0.25">
      <c r="A2501" s="69" t="s">
        <v>1734</v>
      </c>
      <c r="B2501" s="69" t="s">
        <v>1734</v>
      </c>
    </row>
    <row r="2502" spans="1:2" x14ac:dyDescent="0.25">
      <c r="A2502" s="69" t="s">
        <v>1735</v>
      </c>
      <c r="B2502" s="69" t="s">
        <v>1735</v>
      </c>
    </row>
    <row r="2503" spans="1:2" x14ac:dyDescent="0.25">
      <c r="A2503" s="69" t="s">
        <v>1736</v>
      </c>
      <c r="B2503" s="69" t="s">
        <v>1736</v>
      </c>
    </row>
    <row r="2504" spans="1:2" x14ac:dyDescent="0.25">
      <c r="A2504" s="69" t="s">
        <v>4962</v>
      </c>
      <c r="B2504" s="69" t="s">
        <v>4962</v>
      </c>
    </row>
    <row r="2505" spans="1:2" x14ac:dyDescent="0.25">
      <c r="A2505" s="69" t="s">
        <v>1737</v>
      </c>
      <c r="B2505" s="69" t="s">
        <v>1737</v>
      </c>
    </row>
    <row r="2506" spans="1:2" x14ac:dyDescent="0.25">
      <c r="A2506" s="69" t="s">
        <v>1738</v>
      </c>
      <c r="B2506" s="69" t="s">
        <v>1738</v>
      </c>
    </row>
    <row r="2507" spans="1:2" x14ac:dyDescent="0.25">
      <c r="A2507" s="69" t="s">
        <v>1739</v>
      </c>
      <c r="B2507" s="69" t="s">
        <v>1739</v>
      </c>
    </row>
    <row r="2508" spans="1:2" x14ac:dyDescent="0.25">
      <c r="A2508" s="69" t="s">
        <v>1740</v>
      </c>
      <c r="B2508" s="69" t="s">
        <v>1740</v>
      </c>
    </row>
    <row r="2509" spans="1:2" x14ac:dyDescent="0.25">
      <c r="A2509" s="69" t="s">
        <v>1741</v>
      </c>
      <c r="B2509" s="69" t="s">
        <v>1741</v>
      </c>
    </row>
    <row r="2510" spans="1:2" x14ac:dyDescent="0.25">
      <c r="A2510" s="69" t="s">
        <v>1742</v>
      </c>
      <c r="B2510" s="69" t="s">
        <v>1742</v>
      </c>
    </row>
    <row r="2511" spans="1:2" x14ac:dyDescent="0.25">
      <c r="A2511" s="69" t="s">
        <v>1743</v>
      </c>
      <c r="B2511" s="69" t="s">
        <v>1743</v>
      </c>
    </row>
    <row r="2512" spans="1:2" x14ac:dyDescent="0.25">
      <c r="A2512" s="69" t="s">
        <v>1744</v>
      </c>
      <c r="B2512" s="69" t="s">
        <v>1744</v>
      </c>
    </row>
    <row r="2513" spans="1:2" x14ac:dyDescent="0.25">
      <c r="A2513" s="69" t="s">
        <v>4963</v>
      </c>
      <c r="B2513" s="69" t="s">
        <v>4963</v>
      </c>
    </row>
    <row r="2514" spans="1:2" x14ac:dyDescent="0.25">
      <c r="A2514" s="69" t="s">
        <v>1745</v>
      </c>
      <c r="B2514" s="69" t="s">
        <v>1745</v>
      </c>
    </row>
    <row r="2515" spans="1:2" x14ac:dyDescent="0.25">
      <c r="A2515" s="69" t="s">
        <v>1746</v>
      </c>
      <c r="B2515" s="69" t="s">
        <v>1746</v>
      </c>
    </row>
    <row r="2516" spans="1:2" x14ac:dyDescent="0.25">
      <c r="A2516" s="69" t="s">
        <v>1747</v>
      </c>
      <c r="B2516" s="69" t="s">
        <v>1747</v>
      </c>
    </row>
    <row r="2517" spans="1:2" x14ac:dyDescent="0.25">
      <c r="A2517" s="69" t="s">
        <v>1748</v>
      </c>
      <c r="B2517" s="69" t="s">
        <v>1748</v>
      </c>
    </row>
    <row r="2518" spans="1:2" x14ac:dyDescent="0.25">
      <c r="A2518" s="69" t="s">
        <v>1749</v>
      </c>
      <c r="B2518" s="69" t="s">
        <v>1749</v>
      </c>
    </row>
    <row r="2519" spans="1:2" x14ac:dyDescent="0.25">
      <c r="A2519" s="69" t="s">
        <v>1750</v>
      </c>
      <c r="B2519" s="69" t="s">
        <v>1750</v>
      </c>
    </row>
    <row r="2520" spans="1:2" x14ac:dyDescent="0.25">
      <c r="A2520" s="69" t="s">
        <v>4964</v>
      </c>
      <c r="B2520" s="69" t="s">
        <v>4964</v>
      </c>
    </row>
    <row r="2521" spans="1:2" x14ac:dyDescent="0.25">
      <c r="A2521" s="69" t="s">
        <v>1751</v>
      </c>
      <c r="B2521" s="69" t="s">
        <v>1751</v>
      </c>
    </row>
    <row r="2522" spans="1:2" x14ac:dyDescent="0.25">
      <c r="A2522" s="69" t="s">
        <v>1752</v>
      </c>
      <c r="B2522" s="69" t="s">
        <v>1752</v>
      </c>
    </row>
    <row r="2523" spans="1:2" x14ac:dyDescent="0.25">
      <c r="A2523" s="69" t="s">
        <v>1753</v>
      </c>
      <c r="B2523" s="69" t="s">
        <v>1753</v>
      </c>
    </row>
    <row r="2524" spans="1:2" x14ac:dyDescent="0.25">
      <c r="A2524" s="69" t="s">
        <v>1754</v>
      </c>
      <c r="B2524" s="69" t="s">
        <v>1754</v>
      </c>
    </row>
    <row r="2525" spans="1:2" x14ac:dyDescent="0.25">
      <c r="A2525" s="69" t="s">
        <v>1755</v>
      </c>
      <c r="B2525" s="69" t="s">
        <v>1755</v>
      </c>
    </row>
    <row r="2526" spans="1:2" x14ac:dyDescent="0.25">
      <c r="A2526" s="69" t="s">
        <v>4965</v>
      </c>
      <c r="B2526" s="69" t="s">
        <v>4965</v>
      </c>
    </row>
    <row r="2527" spans="1:2" x14ac:dyDescent="0.25">
      <c r="A2527" s="69" t="s">
        <v>1756</v>
      </c>
      <c r="B2527" s="69" t="s">
        <v>1756</v>
      </c>
    </row>
    <row r="2528" spans="1:2" x14ac:dyDescent="0.25">
      <c r="A2528" s="69" t="s">
        <v>1757</v>
      </c>
      <c r="B2528" s="69" t="s">
        <v>1757</v>
      </c>
    </row>
    <row r="2529" spans="1:2" x14ac:dyDescent="0.25">
      <c r="A2529" s="69" t="s">
        <v>1758</v>
      </c>
      <c r="B2529" s="69" t="s">
        <v>1758</v>
      </c>
    </row>
    <row r="2530" spans="1:2" x14ac:dyDescent="0.25">
      <c r="A2530" s="69" t="s">
        <v>1759</v>
      </c>
      <c r="B2530" s="69" t="s">
        <v>1759</v>
      </c>
    </row>
    <row r="2531" spans="1:2" x14ac:dyDescent="0.25">
      <c r="A2531" s="69" t="s">
        <v>1760</v>
      </c>
      <c r="B2531" s="69" t="s">
        <v>1760</v>
      </c>
    </row>
    <row r="2532" spans="1:2" x14ac:dyDescent="0.25">
      <c r="A2532" s="69" t="s">
        <v>1761</v>
      </c>
      <c r="B2532" s="69" t="s">
        <v>1761</v>
      </c>
    </row>
    <row r="2533" spans="1:2" x14ac:dyDescent="0.25">
      <c r="A2533" s="69" t="s">
        <v>1762</v>
      </c>
      <c r="B2533" s="69" t="s">
        <v>1762</v>
      </c>
    </row>
    <row r="2534" spans="1:2" x14ac:dyDescent="0.25">
      <c r="A2534" s="69" t="s">
        <v>4966</v>
      </c>
      <c r="B2534" s="69" t="s">
        <v>4966</v>
      </c>
    </row>
    <row r="2535" spans="1:2" x14ac:dyDescent="0.25">
      <c r="A2535" s="69" t="s">
        <v>4967</v>
      </c>
      <c r="B2535" s="69" t="s">
        <v>4967</v>
      </c>
    </row>
    <row r="2536" spans="1:2" x14ac:dyDescent="0.25">
      <c r="A2536" s="69" t="s">
        <v>4968</v>
      </c>
      <c r="B2536" s="69" t="s">
        <v>4968</v>
      </c>
    </row>
    <row r="2537" spans="1:2" x14ac:dyDescent="0.25">
      <c r="A2537" s="69" t="s">
        <v>4969</v>
      </c>
      <c r="B2537" s="69" t="s">
        <v>4969</v>
      </c>
    </row>
    <row r="2538" spans="1:2" x14ac:dyDescent="0.25">
      <c r="A2538" s="69" t="s">
        <v>2780</v>
      </c>
      <c r="B2538" s="69" t="s">
        <v>2780</v>
      </c>
    </row>
    <row r="2539" spans="1:2" x14ac:dyDescent="0.25">
      <c r="A2539" s="69" t="s">
        <v>1763</v>
      </c>
      <c r="B2539" s="69" t="s">
        <v>1763</v>
      </c>
    </row>
    <row r="2540" spans="1:2" x14ac:dyDescent="0.25">
      <c r="A2540" s="69" t="s">
        <v>1764</v>
      </c>
      <c r="B2540" s="69" t="s">
        <v>1764</v>
      </c>
    </row>
    <row r="2541" spans="1:2" x14ac:dyDescent="0.25">
      <c r="A2541" s="69" t="s">
        <v>1765</v>
      </c>
      <c r="B2541" s="69" t="s">
        <v>1765</v>
      </c>
    </row>
    <row r="2542" spans="1:2" x14ac:dyDescent="0.25">
      <c r="A2542" s="69" t="s">
        <v>1766</v>
      </c>
      <c r="B2542" s="69" t="s">
        <v>1766</v>
      </c>
    </row>
    <row r="2543" spans="1:2" x14ac:dyDescent="0.25">
      <c r="A2543" s="69" t="s">
        <v>1767</v>
      </c>
      <c r="B2543" s="69" t="s">
        <v>1767</v>
      </c>
    </row>
    <row r="2544" spans="1:2" x14ac:dyDescent="0.25">
      <c r="A2544" s="69" t="s">
        <v>1768</v>
      </c>
      <c r="B2544" s="69" t="s">
        <v>1768</v>
      </c>
    </row>
    <row r="2545" spans="1:2" x14ac:dyDescent="0.25">
      <c r="A2545" s="69" t="s">
        <v>1769</v>
      </c>
      <c r="B2545" s="69" t="s">
        <v>1769</v>
      </c>
    </row>
    <row r="2546" spans="1:2" x14ac:dyDescent="0.25">
      <c r="A2546" s="69" t="s">
        <v>1770</v>
      </c>
      <c r="B2546" s="69" t="s">
        <v>1770</v>
      </c>
    </row>
    <row r="2547" spans="1:2" x14ac:dyDescent="0.25">
      <c r="A2547" s="69" t="s">
        <v>2781</v>
      </c>
      <c r="B2547" s="69" t="s">
        <v>2781</v>
      </c>
    </row>
    <row r="2548" spans="1:2" x14ac:dyDescent="0.25">
      <c r="A2548" s="69" t="s">
        <v>1771</v>
      </c>
      <c r="B2548" s="69" t="s">
        <v>1771</v>
      </c>
    </row>
    <row r="2549" spans="1:2" x14ac:dyDescent="0.25">
      <c r="A2549" s="69" t="s">
        <v>1772</v>
      </c>
      <c r="B2549" s="69" t="s">
        <v>1772</v>
      </c>
    </row>
    <row r="2550" spans="1:2" x14ac:dyDescent="0.25">
      <c r="A2550" s="69" t="s">
        <v>4970</v>
      </c>
      <c r="B2550" s="69" t="s">
        <v>4970</v>
      </c>
    </row>
    <row r="2551" spans="1:2" x14ac:dyDescent="0.25">
      <c r="A2551" s="69" t="s">
        <v>1773</v>
      </c>
      <c r="B2551" s="69" t="s">
        <v>1773</v>
      </c>
    </row>
    <row r="2552" spans="1:2" x14ac:dyDescent="0.25">
      <c r="A2552" s="69" t="s">
        <v>1774</v>
      </c>
      <c r="B2552" s="69" t="s">
        <v>1774</v>
      </c>
    </row>
    <row r="2553" spans="1:2" x14ac:dyDescent="0.25">
      <c r="A2553" s="69" t="s">
        <v>1775</v>
      </c>
      <c r="B2553" s="69" t="s">
        <v>1775</v>
      </c>
    </row>
    <row r="2554" spans="1:2" x14ac:dyDescent="0.25">
      <c r="A2554" s="69" t="s">
        <v>1776</v>
      </c>
      <c r="B2554" s="69" t="s">
        <v>1776</v>
      </c>
    </row>
    <row r="2555" spans="1:2" x14ac:dyDescent="0.25">
      <c r="A2555" s="69" t="s">
        <v>1777</v>
      </c>
      <c r="B2555" s="69" t="s">
        <v>1777</v>
      </c>
    </row>
    <row r="2556" spans="1:2" x14ac:dyDescent="0.25">
      <c r="A2556" s="69" t="s">
        <v>1778</v>
      </c>
      <c r="B2556" s="69" t="s">
        <v>1778</v>
      </c>
    </row>
    <row r="2557" spans="1:2" x14ac:dyDescent="0.25">
      <c r="A2557" s="69" t="s">
        <v>1779</v>
      </c>
      <c r="B2557" s="69" t="s">
        <v>1779</v>
      </c>
    </row>
    <row r="2558" spans="1:2" x14ac:dyDescent="0.25">
      <c r="A2558" s="69" t="s">
        <v>1780</v>
      </c>
      <c r="B2558" s="69" t="s">
        <v>1780</v>
      </c>
    </row>
    <row r="2559" spans="1:2" x14ac:dyDescent="0.25">
      <c r="A2559" s="69" t="s">
        <v>1781</v>
      </c>
      <c r="B2559" s="69" t="s">
        <v>1781</v>
      </c>
    </row>
    <row r="2560" spans="1:2" x14ac:dyDescent="0.25">
      <c r="A2560" s="69" t="s">
        <v>2782</v>
      </c>
      <c r="B2560" s="69" t="s">
        <v>2782</v>
      </c>
    </row>
    <row r="2561" spans="1:2" x14ac:dyDescent="0.25">
      <c r="A2561" s="69" t="s">
        <v>1782</v>
      </c>
      <c r="B2561" s="69" t="s">
        <v>1782</v>
      </c>
    </row>
    <row r="2562" spans="1:2" x14ac:dyDescent="0.25">
      <c r="A2562" s="69" t="s">
        <v>4971</v>
      </c>
      <c r="B2562" s="69" t="s">
        <v>4971</v>
      </c>
    </row>
    <row r="2563" spans="1:2" x14ac:dyDescent="0.25">
      <c r="A2563" s="69" t="s">
        <v>1783</v>
      </c>
      <c r="B2563" s="69" t="s">
        <v>1783</v>
      </c>
    </row>
    <row r="2564" spans="1:2" x14ac:dyDescent="0.25">
      <c r="A2564" s="69" t="s">
        <v>1784</v>
      </c>
      <c r="B2564" s="69" t="s">
        <v>1784</v>
      </c>
    </row>
    <row r="2565" spans="1:2" x14ac:dyDescent="0.25">
      <c r="A2565" s="69" t="s">
        <v>1785</v>
      </c>
      <c r="B2565" s="69" t="s">
        <v>1785</v>
      </c>
    </row>
    <row r="2566" spans="1:2" x14ac:dyDescent="0.25">
      <c r="A2566" s="69" t="s">
        <v>1786</v>
      </c>
      <c r="B2566" s="69" t="s">
        <v>1786</v>
      </c>
    </row>
    <row r="2567" spans="1:2" x14ac:dyDescent="0.25">
      <c r="A2567" s="69" t="s">
        <v>1787</v>
      </c>
      <c r="B2567" s="69" t="s">
        <v>1787</v>
      </c>
    </row>
    <row r="2568" spans="1:2" x14ac:dyDescent="0.25">
      <c r="A2568" s="69" t="s">
        <v>1788</v>
      </c>
      <c r="B2568" s="69" t="s">
        <v>1788</v>
      </c>
    </row>
    <row r="2569" spans="1:2" x14ac:dyDescent="0.25">
      <c r="A2569" s="69" t="s">
        <v>2783</v>
      </c>
      <c r="B2569" s="69" t="s">
        <v>2783</v>
      </c>
    </row>
    <row r="2570" spans="1:2" x14ac:dyDescent="0.25">
      <c r="A2570" s="69" t="s">
        <v>1789</v>
      </c>
      <c r="B2570" s="69" t="s">
        <v>1789</v>
      </c>
    </row>
    <row r="2571" spans="1:2" x14ac:dyDescent="0.25">
      <c r="A2571" s="69" t="s">
        <v>4972</v>
      </c>
      <c r="B2571" s="69" t="s">
        <v>4972</v>
      </c>
    </row>
    <row r="2572" spans="1:2" x14ac:dyDescent="0.25">
      <c r="A2572" s="69" t="s">
        <v>4973</v>
      </c>
      <c r="B2572" s="69" t="s">
        <v>4973</v>
      </c>
    </row>
    <row r="2573" spans="1:2" x14ac:dyDescent="0.25">
      <c r="A2573" s="69" t="s">
        <v>4974</v>
      </c>
      <c r="B2573" s="69" t="s">
        <v>4974</v>
      </c>
    </row>
    <row r="2574" spans="1:2" x14ac:dyDescent="0.25">
      <c r="A2574" s="69" t="s">
        <v>4975</v>
      </c>
      <c r="B2574" s="69" t="s">
        <v>4975</v>
      </c>
    </row>
    <row r="2575" spans="1:2" x14ac:dyDescent="0.25">
      <c r="A2575" s="69" t="s">
        <v>4976</v>
      </c>
      <c r="B2575" s="69" t="s">
        <v>4976</v>
      </c>
    </row>
    <row r="2576" spans="1:2" x14ac:dyDescent="0.25">
      <c r="A2576" s="69" t="s">
        <v>4977</v>
      </c>
      <c r="B2576" s="69" t="s">
        <v>4977</v>
      </c>
    </row>
    <row r="2577" spans="1:2" x14ac:dyDescent="0.25">
      <c r="A2577" s="69" t="s">
        <v>1790</v>
      </c>
      <c r="B2577" s="69" t="s">
        <v>1790</v>
      </c>
    </row>
    <row r="2578" spans="1:2" x14ac:dyDescent="0.25">
      <c r="A2578" s="69" t="s">
        <v>4978</v>
      </c>
      <c r="B2578" s="69" t="s">
        <v>4978</v>
      </c>
    </row>
    <row r="2579" spans="1:2" x14ac:dyDescent="0.25">
      <c r="A2579" s="69" t="s">
        <v>4979</v>
      </c>
      <c r="B2579" s="69" t="s">
        <v>4979</v>
      </c>
    </row>
    <row r="2580" spans="1:2" x14ac:dyDescent="0.25">
      <c r="A2580" s="69" t="s">
        <v>4980</v>
      </c>
      <c r="B2580" s="69" t="s">
        <v>4980</v>
      </c>
    </row>
    <row r="2581" spans="1:2" x14ac:dyDescent="0.25">
      <c r="A2581" s="69" t="s">
        <v>4981</v>
      </c>
      <c r="B2581" s="69" t="s">
        <v>4981</v>
      </c>
    </row>
    <row r="2582" spans="1:2" x14ac:dyDescent="0.25">
      <c r="A2582" s="69" t="s">
        <v>4982</v>
      </c>
      <c r="B2582" s="69" t="s">
        <v>4982</v>
      </c>
    </row>
    <row r="2583" spans="1:2" x14ac:dyDescent="0.25">
      <c r="A2583" s="69" t="s">
        <v>4983</v>
      </c>
      <c r="B2583" s="69" t="s">
        <v>4983</v>
      </c>
    </row>
    <row r="2584" spans="1:2" x14ac:dyDescent="0.25">
      <c r="A2584" s="69" t="s">
        <v>4984</v>
      </c>
      <c r="B2584" s="69" t="s">
        <v>4984</v>
      </c>
    </row>
    <row r="2585" spans="1:2" x14ac:dyDescent="0.25">
      <c r="A2585" s="69" t="s">
        <v>4985</v>
      </c>
      <c r="B2585" s="69" t="s">
        <v>4985</v>
      </c>
    </row>
    <row r="2586" spans="1:2" x14ac:dyDescent="0.25">
      <c r="A2586" s="69" t="s">
        <v>4986</v>
      </c>
      <c r="B2586" s="69" t="s">
        <v>4986</v>
      </c>
    </row>
    <row r="2587" spans="1:2" x14ac:dyDescent="0.25">
      <c r="A2587" s="69" t="s">
        <v>4987</v>
      </c>
      <c r="B2587" s="69" t="s">
        <v>4987</v>
      </c>
    </row>
    <row r="2588" spans="1:2" x14ac:dyDescent="0.25">
      <c r="A2588" s="69" t="s">
        <v>4988</v>
      </c>
      <c r="B2588" s="69" t="s">
        <v>4988</v>
      </c>
    </row>
    <row r="2589" spans="1:2" x14ac:dyDescent="0.25">
      <c r="A2589" s="69" t="s">
        <v>1791</v>
      </c>
      <c r="B2589" s="69" t="s">
        <v>1791</v>
      </c>
    </row>
    <row r="2590" spans="1:2" x14ac:dyDescent="0.25">
      <c r="A2590" s="69" t="s">
        <v>1792</v>
      </c>
      <c r="B2590" s="69" t="s">
        <v>1792</v>
      </c>
    </row>
    <row r="2591" spans="1:2" x14ac:dyDescent="0.25">
      <c r="A2591" s="69" t="s">
        <v>1793</v>
      </c>
      <c r="B2591" s="69" t="s">
        <v>1793</v>
      </c>
    </row>
    <row r="2592" spans="1:2" x14ac:dyDescent="0.25">
      <c r="A2592" s="69" t="s">
        <v>4989</v>
      </c>
      <c r="B2592" s="69" t="s">
        <v>4989</v>
      </c>
    </row>
    <row r="2593" spans="1:2" x14ac:dyDescent="0.25">
      <c r="A2593" s="69" t="s">
        <v>1794</v>
      </c>
      <c r="B2593" s="69" t="s">
        <v>1794</v>
      </c>
    </row>
    <row r="2594" spans="1:2" x14ac:dyDescent="0.25">
      <c r="A2594" s="69" t="s">
        <v>1795</v>
      </c>
      <c r="B2594" s="69" t="s">
        <v>1795</v>
      </c>
    </row>
    <row r="2595" spans="1:2" x14ac:dyDescent="0.25">
      <c r="A2595" s="69" t="s">
        <v>1796</v>
      </c>
      <c r="B2595" s="69" t="s">
        <v>1796</v>
      </c>
    </row>
    <row r="2596" spans="1:2" x14ac:dyDescent="0.25">
      <c r="A2596" s="69" t="s">
        <v>1797</v>
      </c>
      <c r="B2596" s="69" t="s">
        <v>1797</v>
      </c>
    </row>
    <row r="2597" spans="1:2" x14ac:dyDescent="0.25">
      <c r="A2597" s="69" t="s">
        <v>1798</v>
      </c>
      <c r="B2597" s="69" t="s">
        <v>1798</v>
      </c>
    </row>
    <row r="2598" spans="1:2" x14ac:dyDescent="0.25">
      <c r="A2598" s="69" t="s">
        <v>4990</v>
      </c>
      <c r="B2598" s="69" t="s">
        <v>4990</v>
      </c>
    </row>
    <row r="2599" spans="1:2" x14ac:dyDescent="0.25">
      <c r="A2599" s="69" t="s">
        <v>1799</v>
      </c>
      <c r="B2599" s="69" t="s">
        <v>1799</v>
      </c>
    </row>
    <row r="2600" spans="1:2" x14ac:dyDescent="0.25">
      <c r="A2600" s="69" t="s">
        <v>1800</v>
      </c>
      <c r="B2600" s="69" t="s">
        <v>1800</v>
      </c>
    </row>
    <row r="2601" spans="1:2" x14ac:dyDescent="0.25">
      <c r="A2601" s="69" t="s">
        <v>1801</v>
      </c>
      <c r="B2601" s="69" t="s">
        <v>1801</v>
      </c>
    </row>
    <row r="2602" spans="1:2" x14ac:dyDescent="0.25">
      <c r="A2602" s="69" t="s">
        <v>1802</v>
      </c>
      <c r="B2602" s="69" t="s">
        <v>1802</v>
      </c>
    </row>
    <row r="2603" spans="1:2" x14ac:dyDescent="0.25">
      <c r="A2603" s="69" t="s">
        <v>4991</v>
      </c>
      <c r="B2603" s="69" t="s">
        <v>4991</v>
      </c>
    </row>
    <row r="2604" spans="1:2" x14ac:dyDescent="0.25">
      <c r="A2604" s="69" t="s">
        <v>4992</v>
      </c>
      <c r="B2604" s="69" t="s">
        <v>4992</v>
      </c>
    </row>
    <row r="2605" spans="1:2" x14ac:dyDescent="0.25">
      <c r="A2605" s="69" t="s">
        <v>4993</v>
      </c>
      <c r="B2605" s="69" t="s">
        <v>4993</v>
      </c>
    </row>
    <row r="2606" spans="1:2" x14ac:dyDescent="0.25">
      <c r="A2606" s="69" t="s">
        <v>1803</v>
      </c>
      <c r="B2606" s="69" t="s">
        <v>1803</v>
      </c>
    </row>
    <row r="2607" spans="1:2" x14ac:dyDescent="0.25">
      <c r="A2607" s="69" t="s">
        <v>1804</v>
      </c>
      <c r="B2607" s="69" t="s">
        <v>1804</v>
      </c>
    </row>
    <row r="2608" spans="1:2" x14ac:dyDescent="0.25">
      <c r="A2608" s="69" t="s">
        <v>1805</v>
      </c>
      <c r="B2608" s="69" t="s">
        <v>1805</v>
      </c>
    </row>
    <row r="2609" spans="1:2" x14ac:dyDescent="0.25">
      <c r="A2609" s="69" t="s">
        <v>1806</v>
      </c>
      <c r="B2609" s="69" t="s">
        <v>1806</v>
      </c>
    </row>
    <row r="2610" spans="1:2" x14ac:dyDescent="0.25">
      <c r="A2610" s="69" t="s">
        <v>1807</v>
      </c>
      <c r="B2610" s="69" t="s">
        <v>1807</v>
      </c>
    </row>
    <row r="2611" spans="1:2" x14ac:dyDescent="0.25">
      <c r="A2611" s="69" t="s">
        <v>1808</v>
      </c>
      <c r="B2611" s="69" t="s">
        <v>1808</v>
      </c>
    </row>
    <row r="2612" spans="1:2" x14ac:dyDescent="0.25">
      <c r="A2612" s="69" t="s">
        <v>1809</v>
      </c>
      <c r="B2612" s="69" t="s">
        <v>1809</v>
      </c>
    </row>
    <row r="2613" spans="1:2" x14ac:dyDescent="0.25">
      <c r="A2613" s="69" t="s">
        <v>1810</v>
      </c>
      <c r="B2613" s="69" t="s">
        <v>1810</v>
      </c>
    </row>
    <row r="2614" spans="1:2" x14ac:dyDescent="0.25">
      <c r="A2614" s="69" t="s">
        <v>1811</v>
      </c>
      <c r="B2614" s="69" t="s">
        <v>1811</v>
      </c>
    </row>
    <row r="2615" spans="1:2" x14ac:dyDescent="0.25">
      <c r="A2615" s="69" t="s">
        <v>1812</v>
      </c>
      <c r="B2615" s="69" t="s">
        <v>1812</v>
      </c>
    </row>
    <row r="2616" spans="1:2" x14ac:dyDescent="0.25">
      <c r="A2616" s="69" t="s">
        <v>4994</v>
      </c>
      <c r="B2616" s="69" t="s">
        <v>4994</v>
      </c>
    </row>
    <row r="2617" spans="1:2" x14ac:dyDescent="0.25">
      <c r="A2617" s="69" t="s">
        <v>1813</v>
      </c>
      <c r="B2617" s="69" t="s">
        <v>1813</v>
      </c>
    </row>
    <row r="2618" spans="1:2" x14ac:dyDescent="0.25">
      <c r="A2618" s="69" t="s">
        <v>1814</v>
      </c>
      <c r="B2618" s="69" t="s">
        <v>1814</v>
      </c>
    </row>
    <row r="2619" spans="1:2" x14ac:dyDescent="0.25">
      <c r="A2619" s="69" t="s">
        <v>1815</v>
      </c>
      <c r="B2619" s="69" t="s">
        <v>1815</v>
      </c>
    </row>
    <row r="2620" spans="1:2" x14ac:dyDescent="0.25">
      <c r="A2620" s="69" t="s">
        <v>1816</v>
      </c>
      <c r="B2620" s="69" t="s">
        <v>1816</v>
      </c>
    </row>
    <row r="2621" spans="1:2" x14ac:dyDescent="0.25">
      <c r="A2621" s="69" t="s">
        <v>1817</v>
      </c>
      <c r="B2621" s="69" t="s">
        <v>1817</v>
      </c>
    </row>
    <row r="2622" spans="1:2" x14ac:dyDescent="0.25">
      <c r="A2622" s="69" t="s">
        <v>1818</v>
      </c>
      <c r="B2622" s="69" t="s">
        <v>1818</v>
      </c>
    </row>
    <row r="2623" spans="1:2" x14ac:dyDescent="0.25">
      <c r="A2623" s="69" t="s">
        <v>1819</v>
      </c>
      <c r="B2623" s="69" t="s">
        <v>1819</v>
      </c>
    </row>
    <row r="2624" spans="1:2" x14ac:dyDescent="0.25">
      <c r="A2624" s="69" t="s">
        <v>1820</v>
      </c>
      <c r="B2624" s="69" t="s">
        <v>1820</v>
      </c>
    </row>
    <row r="2625" spans="1:2" x14ac:dyDescent="0.25">
      <c r="A2625" s="69" t="s">
        <v>1821</v>
      </c>
      <c r="B2625" s="69" t="s">
        <v>1821</v>
      </c>
    </row>
    <row r="2626" spans="1:2" x14ac:dyDescent="0.25">
      <c r="A2626" s="69" t="s">
        <v>2784</v>
      </c>
      <c r="B2626" s="69" t="s">
        <v>2784</v>
      </c>
    </row>
    <row r="2627" spans="1:2" x14ac:dyDescent="0.25">
      <c r="A2627" s="69" t="s">
        <v>4995</v>
      </c>
      <c r="B2627" s="69" t="s">
        <v>4995</v>
      </c>
    </row>
    <row r="2628" spans="1:2" x14ac:dyDescent="0.25">
      <c r="A2628" s="69" t="s">
        <v>1822</v>
      </c>
      <c r="B2628" s="69" t="s">
        <v>1822</v>
      </c>
    </row>
    <row r="2629" spans="1:2" x14ac:dyDescent="0.25">
      <c r="A2629" s="69" t="s">
        <v>4996</v>
      </c>
      <c r="B2629" s="69" t="s">
        <v>4996</v>
      </c>
    </row>
    <row r="2630" spans="1:2" x14ac:dyDescent="0.25">
      <c r="A2630" s="69" t="s">
        <v>1823</v>
      </c>
      <c r="B2630" s="69" t="s">
        <v>1823</v>
      </c>
    </row>
    <row r="2631" spans="1:2" x14ac:dyDescent="0.25">
      <c r="A2631" s="69" t="s">
        <v>1824</v>
      </c>
      <c r="B2631" s="69" t="s">
        <v>1824</v>
      </c>
    </row>
    <row r="2632" spans="1:2" x14ac:dyDescent="0.25">
      <c r="A2632" s="69" t="s">
        <v>4997</v>
      </c>
      <c r="B2632" s="69" t="s">
        <v>4997</v>
      </c>
    </row>
    <row r="2633" spans="1:2" x14ac:dyDescent="0.25">
      <c r="A2633" s="69" t="s">
        <v>2785</v>
      </c>
      <c r="B2633" s="69" t="s">
        <v>2785</v>
      </c>
    </row>
    <row r="2634" spans="1:2" x14ac:dyDescent="0.25">
      <c r="A2634" s="69" t="s">
        <v>4998</v>
      </c>
      <c r="B2634" s="69" t="s">
        <v>4998</v>
      </c>
    </row>
    <row r="2635" spans="1:2" x14ac:dyDescent="0.25">
      <c r="A2635" s="69" t="s">
        <v>1825</v>
      </c>
      <c r="B2635" s="69" t="s">
        <v>1825</v>
      </c>
    </row>
    <row r="2636" spans="1:2" x14ac:dyDescent="0.25">
      <c r="A2636" s="69" t="s">
        <v>4999</v>
      </c>
      <c r="B2636" s="69" t="s">
        <v>4999</v>
      </c>
    </row>
    <row r="2637" spans="1:2" x14ac:dyDescent="0.25">
      <c r="A2637" s="69" t="s">
        <v>5000</v>
      </c>
      <c r="B2637" s="69" t="s">
        <v>5000</v>
      </c>
    </row>
    <row r="2638" spans="1:2" x14ac:dyDescent="0.25">
      <c r="A2638" s="69" t="s">
        <v>5001</v>
      </c>
      <c r="B2638" s="69" t="s">
        <v>5001</v>
      </c>
    </row>
    <row r="2639" spans="1:2" x14ac:dyDescent="0.25">
      <c r="A2639" s="69" t="s">
        <v>1826</v>
      </c>
      <c r="B2639" s="69" t="s">
        <v>1826</v>
      </c>
    </row>
    <row r="2640" spans="1:2" x14ac:dyDescent="0.25">
      <c r="A2640" s="69" t="s">
        <v>5002</v>
      </c>
      <c r="B2640" s="69" t="s">
        <v>5002</v>
      </c>
    </row>
    <row r="2641" spans="1:2" x14ac:dyDescent="0.25">
      <c r="A2641" s="69" t="s">
        <v>1827</v>
      </c>
      <c r="B2641" s="69" t="s">
        <v>1827</v>
      </c>
    </row>
    <row r="2642" spans="1:2" x14ac:dyDescent="0.25">
      <c r="A2642" s="69" t="s">
        <v>5003</v>
      </c>
      <c r="B2642" s="69" t="s">
        <v>5003</v>
      </c>
    </row>
    <row r="2643" spans="1:2" x14ac:dyDescent="0.25">
      <c r="A2643" s="69" t="s">
        <v>1828</v>
      </c>
      <c r="B2643" s="69" t="s">
        <v>1828</v>
      </c>
    </row>
    <row r="2644" spans="1:2" x14ac:dyDescent="0.25">
      <c r="A2644" s="69" t="s">
        <v>2786</v>
      </c>
      <c r="B2644" s="69" t="s">
        <v>2786</v>
      </c>
    </row>
    <row r="2645" spans="1:2" x14ac:dyDescent="0.25">
      <c r="A2645" s="69" t="s">
        <v>1829</v>
      </c>
      <c r="B2645" s="69" t="s">
        <v>1829</v>
      </c>
    </row>
    <row r="2646" spans="1:2" x14ac:dyDescent="0.25">
      <c r="A2646" s="69" t="s">
        <v>1830</v>
      </c>
      <c r="B2646" s="69" t="s">
        <v>1830</v>
      </c>
    </row>
    <row r="2647" spans="1:2" x14ac:dyDescent="0.25">
      <c r="A2647" s="69" t="s">
        <v>1831</v>
      </c>
      <c r="B2647" s="69" t="s">
        <v>1831</v>
      </c>
    </row>
    <row r="2648" spans="1:2" x14ac:dyDescent="0.25">
      <c r="A2648" s="69" t="s">
        <v>1832</v>
      </c>
      <c r="B2648" s="69" t="s">
        <v>1832</v>
      </c>
    </row>
    <row r="2649" spans="1:2" x14ac:dyDescent="0.25">
      <c r="A2649" s="69" t="s">
        <v>1833</v>
      </c>
      <c r="B2649" s="69" t="s">
        <v>1833</v>
      </c>
    </row>
    <row r="2650" spans="1:2" x14ac:dyDescent="0.25">
      <c r="A2650" s="69" t="s">
        <v>5004</v>
      </c>
      <c r="B2650" s="69" t="s">
        <v>5004</v>
      </c>
    </row>
    <row r="2651" spans="1:2" x14ac:dyDescent="0.25">
      <c r="A2651" s="69" t="s">
        <v>1834</v>
      </c>
      <c r="B2651" s="69" t="s">
        <v>1834</v>
      </c>
    </row>
    <row r="2652" spans="1:2" x14ac:dyDescent="0.25">
      <c r="A2652" s="69" t="s">
        <v>1835</v>
      </c>
      <c r="B2652" s="69" t="s">
        <v>1835</v>
      </c>
    </row>
    <row r="2653" spans="1:2" x14ac:dyDescent="0.25">
      <c r="A2653" s="69" t="s">
        <v>1836</v>
      </c>
      <c r="B2653" s="69" t="s">
        <v>1836</v>
      </c>
    </row>
    <row r="2654" spans="1:2" x14ac:dyDescent="0.25">
      <c r="A2654" s="69" t="s">
        <v>1837</v>
      </c>
      <c r="B2654" s="69" t="s">
        <v>1837</v>
      </c>
    </row>
    <row r="2655" spans="1:2" x14ac:dyDescent="0.25">
      <c r="A2655" s="69" t="s">
        <v>1838</v>
      </c>
      <c r="B2655" s="69" t="s">
        <v>1838</v>
      </c>
    </row>
    <row r="2656" spans="1:2" x14ac:dyDescent="0.25">
      <c r="A2656" s="69" t="s">
        <v>1839</v>
      </c>
      <c r="B2656" s="69" t="s">
        <v>1839</v>
      </c>
    </row>
    <row r="2657" spans="1:2" x14ac:dyDescent="0.25">
      <c r="A2657" s="69" t="s">
        <v>1840</v>
      </c>
      <c r="B2657" s="69" t="s">
        <v>1840</v>
      </c>
    </row>
    <row r="2658" spans="1:2" x14ac:dyDescent="0.25">
      <c r="A2658" s="69" t="s">
        <v>1841</v>
      </c>
      <c r="B2658" s="69" t="s">
        <v>1841</v>
      </c>
    </row>
    <row r="2659" spans="1:2" x14ac:dyDescent="0.25">
      <c r="A2659" s="69" t="s">
        <v>1842</v>
      </c>
      <c r="B2659" s="69" t="s">
        <v>1842</v>
      </c>
    </row>
    <row r="2660" spans="1:2" x14ac:dyDescent="0.25">
      <c r="A2660" s="69" t="s">
        <v>1843</v>
      </c>
      <c r="B2660" s="69" t="s">
        <v>1843</v>
      </c>
    </row>
    <row r="2661" spans="1:2" x14ac:dyDescent="0.25">
      <c r="A2661" s="69" t="s">
        <v>5005</v>
      </c>
      <c r="B2661" s="69" t="s">
        <v>5005</v>
      </c>
    </row>
    <row r="2662" spans="1:2" x14ac:dyDescent="0.25">
      <c r="A2662" s="69" t="s">
        <v>1844</v>
      </c>
      <c r="B2662" s="69" t="s">
        <v>1845</v>
      </c>
    </row>
    <row r="2663" spans="1:2" x14ac:dyDescent="0.25">
      <c r="A2663" s="69" t="s">
        <v>1846</v>
      </c>
      <c r="B2663" s="69" t="s">
        <v>1846</v>
      </c>
    </row>
    <row r="2664" spans="1:2" x14ac:dyDescent="0.25">
      <c r="A2664" s="69" t="s">
        <v>1847</v>
      </c>
      <c r="B2664" s="69" t="s">
        <v>1847</v>
      </c>
    </row>
    <row r="2665" spans="1:2" x14ac:dyDescent="0.25">
      <c r="A2665" s="69" t="s">
        <v>5006</v>
      </c>
      <c r="B2665" s="69" t="s">
        <v>5006</v>
      </c>
    </row>
    <row r="2666" spans="1:2" x14ac:dyDescent="0.25">
      <c r="A2666" s="69" t="s">
        <v>5007</v>
      </c>
      <c r="B2666" s="69" t="s">
        <v>5007</v>
      </c>
    </row>
    <row r="2667" spans="1:2" x14ac:dyDescent="0.25">
      <c r="A2667" s="69" t="s">
        <v>1848</v>
      </c>
      <c r="B2667" s="69" t="s">
        <v>1848</v>
      </c>
    </row>
    <row r="2668" spans="1:2" x14ac:dyDescent="0.25">
      <c r="A2668" s="69" t="s">
        <v>1849</v>
      </c>
      <c r="B2668" s="69" t="s">
        <v>1849</v>
      </c>
    </row>
    <row r="2669" spans="1:2" x14ac:dyDescent="0.25">
      <c r="A2669" s="69" t="s">
        <v>5008</v>
      </c>
      <c r="B2669" s="69" t="s">
        <v>5008</v>
      </c>
    </row>
    <row r="2670" spans="1:2" x14ac:dyDescent="0.25">
      <c r="A2670" s="69" t="s">
        <v>2787</v>
      </c>
      <c r="B2670" s="69" t="s">
        <v>2787</v>
      </c>
    </row>
    <row r="2671" spans="1:2" x14ac:dyDescent="0.25">
      <c r="A2671" s="69" t="s">
        <v>5009</v>
      </c>
      <c r="B2671" s="69" t="s">
        <v>5009</v>
      </c>
    </row>
    <row r="2672" spans="1:2" x14ac:dyDescent="0.25">
      <c r="A2672" s="69" t="s">
        <v>1850</v>
      </c>
      <c r="B2672" s="69" t="s">
        <v>1850</v>
      </c>
    </row>
    <row r="2673" spans="1:2" x14ac:dyDescent="0.25">
      <c r="A2673" s="69" t="s">
        <v>1851</v>
      </c>
      <c r="B2673" s="69" t="s">
        <v>1851</v>
      </c>
    </row>
    <row r="2674" spans="1:2" x14ac:dyDescent="0.25">
      <c r="A2674" s="69" t="s">
        <v>1852</v>
      </c>
      <c r="B2674" s="69" t="s">
        <v>1852</v>
      </c>
    </row>
    <row r="2675" spans="1:2" x14ac:dyDescent="0.25">
      <c r="A2675" s="69" t="s">
        <v>1853</v>
      </c>
      <c r="B2675" s="69" t="s">
        <v>1853</v>
      </c>
    </row>
    <row r="2676" spans="1:2" x14ac:dyDescent="0.25">
      <c r="A2676" s="69" t="s">
        <v>1854</v>
      </c>
      <c r="B2676" s="69" t="s">
        <v>1854</v>
      </c>
    </row>
    <row r="2677" spans="1:2" x14ac:dyDescent="0.25">
      <c r="A2677" s="69" t="s">
        <v>1855</v>
      </c>
      <c r="B2677" s="69" t="s">
        <v>1855</v>
      </c>
    </row>
    <row r="2678" spans="1:2" x14ac:dyDescent="0.25">
      <c r="A2678" s="69" t="s">
        <v>1856</v>
      </c>
      <c r="B2678" s="69" t="s">
        <v>1856</v>
      </c>
    </row>
    <row r="2679" spans="1:2" x14ac:dyDescent="0.25">
      <c r="A2679" s="69" t="s">
        <v>1857</v>
      </c>
      <c r="B2679" s="69" t="s">
        <v>1857</v>
      </c>
    </row>
    <row r="2680" spans="1:2" x14ac:dyDescent="0.25">
      <c r="A2680" s="69" t="s">
        <v>1858</v>
      </c>
      <c r="B2680" s="69" t="s">
        <v>1858</v>
      </c>
    </row>
    <row r="2681" spans="1:2" x14ac:dyDescent="0.25">
      <c r="A2681" s="69" t="s">
        <v>5010</v>
      </c>
      <c r="B2681" s="69" t="s">
        <v>5010</v>
      </c>
    </row>
    <row r="2682" spans="1:2" x14ac:dyDescent="0.25">
      <c r="A2682" s="69" t="s">
        <v>5011</v>
      </c>
      <c r="B2682" s="69" t="s">
        <v>5011</v>
      </c>
    </row>
    <row r="2683" spans="1:2" x14ac:dyDescent="0.25">
      <c r="A2683" s="69" t="s">
        <v>2788</v>
      </c>
      <c r="B2683" s="69" t="s">
        <v>2788</v>
      </c>
    </row>
    <row r="2684" spans="1:2" x14ac:dyDescent="0.25">
      <c r="A2684" s="69" t="s">
        <v>2789</v>
      </c>
      <c r="B2684" s="69" t="s">
        <v>2789</v>
      </c>
    </row>
    <row r="2685" spans="1:2" x14ac:dyDescent="0.25">
      <c r="A2685" s="69" t="s">
        <v>1859</v>
      </c>
      <c r="B2685" s="69" t="s">
        <v>1859</v>
      </c>
    </row>
    <row r="2686" spans="1:2" x14ac:dyDescent="0.25">
      <c r="A2686" s="69" t="s">
        <v>1860</v>
      </c>
      <c r="B2686" s="69" t="s">
        <v>1860</v>
      </c>
    </row>
    <row r="2687" spans="1:2" x14ac:dyDescent="0.25">
      <c r="A2687" s="69" t="s">
        <v>1861</v>
      </c>
      <c r="B2687" s="69" t="s">
        <v>1861</v>
      </c>
    </row>
    <row r="2688" spans="1:2" x14ac:dyDescent="0.25">
      <c r="A2688" s="69" t="s">
        <v>5012</v>
      </c>
      <c r="B2688" s="69" t="s">
        <v>5012</v>
      </c>
    </row>
    <row r="2689" spans="1:2" x14ac:dyDescent="0.25">
      <c r="A2689" s="69" t="s">
        <v>1862</v>
      </c>
      <c r="B2689" s="69" t="s">
        <v>1862</v>
      </c>
    </row>
    <row r="2690" spans="1:2" x14ac:dyDescent="0.25">
      <c r="A2690" s="69" t="s">
        <v>1863</v>
      </c>
      <c r="B2690" s="69" t="s">
        <v>1863</v>
      </c>
    </row>
    <row r="2691" spans="1:2" x14ac:dyDescent="0.25">
      <c r="A2691" s="69" t="s">
        <v>5013</v>
      </c>
      <c r="B2691" s="69" t="s">
        <v>5013</v>
      </c>
    </row>
    <row r="2692" spans="1:2" x14ac:dyDescent="0.25">
      <c r="A2692" s="69" t="s">
        <v>1864</v>
      </c>
      <c r="B2692" s="69" t="s">
        <v>1864</v>
      </c>
    </row>
    <row r="2693" spans="1:2" x14ac:dyDescent="0.25">
      <c r="A2693" s="69" t="s">
        <v>1865</v>
      </c>
      <c r="B2693" s="69" t="s">
        <v>1865</v>
      </c>
    </row>
    <row r="2694" spans="1:2" x14ac:dyDescent="0.25">
      <c r="A2694" s="69" t="s">
        <v>1866</v>
      </c>
      <c r="B2694" s="69" t="s">
        <v>1866</v>
      </c>
    </row>
    <row r="2695" spans="1:2" x14ac:dyDescent="0.25">
      <c r="A2695" s="69" t="s">
        <v>5014</v>
      </c>
      <c r="B2695" s="69" t="s">
        <v>5014</v>
      </c>
    </row>
    <row r="2696" spans="1:2" x14ac:dyDescent="0.25">
      <c r="A2696" s="69" t="s">
        <v>5015</v>
      </c>
      <c r="B2696" s="69" t="s">
        <v>5015</v>
      </c>
    </row>
    <row r="2697" spans="1:2" x14ac:dyDescent="0.25">
      <c r="A2697" s="69" t="s">
        <v>2790</v>
      </c>
      <c r="B2697" s="69" t="s">
        <v>2790</v>
      </c>
    </row>
    <row r="2698" spans="1:2" x14ac:dyDescent="0.25">
      <c r="A2698" s="69" t="s">
        <v>1867</v>
      </c>
      <c r="B2698" s="69" t="s">
        <v>1867</v>
      </c>
    </row>
    <row r="2699" spans="1:2" x14ac:dyDescent="0.25">
      <c r="A2699" s="69" t="s">
        <v>1868</v>
      </c>
      <c r="B2699" s="69" t="s">
        <v>1868</v>
      </c>
    </row>
    <row r="2700" spans="1:2" x14ac:dyDescent="0.25">
      <c r="A2700" s="69" t="s">
        <v>5016</v>
      </c>
      <c r="B2700" s="69" t="s">
        <v>5016</v>
      </c>
    </row>
    <row r="2701" spans="1:2" x14ac:dyDescent="0.25">
      <c r="A2701" s="69" t="s">
        <v>5017</v>
      </c>
      <c r="B2701" s="69" t="s">
        <v>5017</v>
      </c>
    </row>
    <row r="2702" spans="1:2" x14ac:dyDescent="0.25">
      <c r="A2702" s="69" t="s">
        <v>1869</v>
      </c>
      <c r="B2702" s="69" t="s">
        <v>1869</v>
      </c>
    </row>
    <row r="2703" spans="1:2" x14ac:dyDescent="0.25">
      <c r="A2703" s="69" t="s">
        <v>1870</v>
      </c>
      <c r="B2703" s="69" t="s">
        <v>1870</v>
      </c>
    </row>
    <row r="2704" spans="1:2" x14ac:dyDescent="0.25">
      <c r="A2704" s="69" t="s">
        <v>5018</v>
      </c>
      <c r="B2704" s="69" t="s">
        <v>5018</v>
      </c>
    </row>
    <row r="2705" spans="1:2" x14ac:dyDescent="0.25">
      <c r="A2705" s="69" t="s">
        <v>1871</v>
      </c>
      <c r="B2705" s="69" t="s">
        <v>1871</v>
      </c>
    </row>
    <row r="2706" spans="1:2" x14ac:dyDescent="0.25">
      <c r="A2706" s="69" t="s">
        <v>1872</v>
      </c>
      <c r="B2706" s="69" t="s">
        <v>1872</v>
      </c>
    </row>
    <row r="2707" spans="1:2" x14ac:dyDescent="0.25">
      <c r="A2707" s="69" t="s">
        <v>1873</v>
      </c>
      <c r="B2707" s="69" t="s">
        <v>1873</v>
      </c>
    </row>
    <row r="2708" spans="1:2" x14ac:dyDescent="0.25">
      <c r="A2708" s="69" t="s">
        <v>5019</v>
      </c>
      <c r="B2708" s="69" t="s">
        <v>5019</v>
      </c>
    </row>
    <row r="2709" spans="1:2" x14ac:dyDescent="0.25">
      <c r="A2709" s="69" t="s">
        <v>5020</v>
      </c>
      <c r="B2709" s="69" t="s">
        <v>5020</v>
      </c>
    </row>
    <row r="2710" spans="1:2" x14ac:dyDescent="0.25">
      <c r="A2710" s="69" t="s">
        <v>5021</v>
      </c>
      <c r="B2710" s="69" t="s">
        <v>5021</v>
      </c>
    </row>
    <row r="2711" spans="1:2" x14ac:dyDescent="0.25">
      <c r="A2711" s="69" t="s">
        <v>5022</v>
      </c>
      <c r="B2711" s="69" t="s">
        <v>5022</v>
      </c>
    </row>
    <row r="2712" spans="1:2" x14ac:dyDescent="0.25">
      <c r="A2712" s="69" t="s">
        <v>1874</v>
      </c>
      <c r="B2712" s="69" t="s">
        <v>1874</v>
      </c>
    </row>
    <row r="2713" spans="1:2" x14ac:dyDescent="0.25">
      <c r="A2713" s="69" t="s">
        <v>1875</v>
      </c>
      <c r="B2713" s="69" t="s">
        <v>1875</v>
      </c>
    </row>
    <row r="2714" spans="1:2" x14ac:dyDescent="0.25">
      <c r="A2714" s="69" t="s">
        <v>5023</v>
      </c>
      <c r="B2714" s="69" t="s">
        <v>5023</v>
      </c>
    </row>
    <row r="2715" spans="1:2" x14ac:dyDescent="0.25">
      <c r="A2715" s="69" t="s">
        <v>1876</v>
      </c>
      <c r="B2715" s="69" t="s">
        <v>1876</v>
      </c>
    </row>
    <row r="2716" spans="1:2" x14ac:dyDescent="0.25">
      <c r="A2716" s="69" t="s">
        <v>5024</v>
      </c>
      <c r="B2716" s="69" t="s">
        <v>5024</v>
      </c>
    </row>
    <row r="2717" spans="1:2" x14ac:dyDescent="0.25">
      <c r="A2717" s="69" t="s">
        <v>1877</v>
      </c>
      <c r="B2717" s="69" t="s">
        <v>1877</v>
      </c>
    </row>
    <row r="2718" spans="1:2" x14ac:dyDescent="0.25">
      <c r="A2718" s="69" t="s">
        <v>1878</v>
      </c>
      <c r="B2718" s="69" t="s">
        <v>1878</v>
      </c>
    </row>
    <row r="2719" spans="1:2" x14ac:dyDescent="0.25">
      <c r="A2719" s="69" t="s">
        <v>1879</v>
      </c>
      <c r="B2719" s="69" t="s">
        <v>1879</v>
      </c>
    </row>
    <row r="2720" spans="1:2" x14ac:dyDescent="0.25">
      <c r="A2720" s="69" t="s">
        <v>1880</v>
      </c>
      <c r="B2720" s="69" t="s">
        <v>1880</v>
      </c>
    </row>
    <row r="2721" spans="1:2" x14ac:dyDescent="0.25">
      <c r="A2721" s="69" t="s">
        <v>1881</v>
      </c>
      <c r="B2721" s="69" t="s">
        <v>1881</v>
      </c>
    </row>
    <row r="2722" spans="1:2" x14ac:dyDescent="0.25">
      <c r="A2722" s="69" t="s">
        <v>1882</v>
      </c>
      <c r="B2722" s="69" t="s">
        <v>1882</v>
      </c>
    </row>
    <row r="2723" spans="1:2" x14ac:dyDescent="0.25">
      <c r="A2723" s="69" t="s">
        <v>1883</v>
      </c>
      <c r="B2723" s="69" t="s">
        <v>1883</v>
      </c>
    </row>
    <row r="2724" spans="1:2" x14ac:dyDescent="0.25">
      <c r="A2724" s="69" t="s">
        <v>2791</v>
      </c>
      <c r="B2724" s="69" t="s">
        <v>2791</v>
      </c>
    </row>
    <row r="2725" spans="1:2" x14ac:dyDescent="0.25">
      <c r="A2725" s="69" t="s">
        <v>1884</v>
      </c>
      <c r="B2725" s="69" t="s">
        <v>1884</v>
      </c>
    </row>
    <row r="2726" spans="1:2" x14ac:dyDescent="0.25">
      <c r="A2726" s="69" t="s">
        <v>1885</v>
      </c>
      <c r="B2726" s="69" t="s">
        <v>1885</v>
      </c>
    </row>
    <row r="2727" spans="1:2" x14ac:dyDescent="0.25">
      <c r="A2727" s="69" t="s">
        <v>1886</v>
      </c>
      <c r="B2727" s="69" t="s">
        <v>1886</v>
      </c>
    </row>
    <row r="2728" spans="1:2" x14ac:dyDescent="0.25">
      <c r="A2728" s="69" t="s">
        <v>1887</v>
      </c>
      <c r="B2728" s="69" t="s">
        <v>1887</v>
      </c>
    </row>
    <row r="2729" spans="1:2" x14ac:dyDescent="0.25">
      <c r="A2729" s="69" t="s">
        <v>5025</v>
      </c>
      <c r="B2729" s="69" t="s">
        <v>5025</v>
      </c>
    </row>
    <row r="2730" spans="1:2" x14ac:dyDescent="0.25">
      <c r="A2730" s="69" t="s">
        <v>1888</v>
      </c>
      <c r="B2730" s="69" t="s">
        <v>1888</v>
      </c>
    </row>
    <row r="2731" spans="1:2" x14ac:dyDescent="0.25">
      <c r="A2731" s="69" t="s">
        <v>1889</v>
      </c>
      <c r="B2731" s="69" t="s">
        <v>1889</v>
      </c>
    </row>
    <row r="2732" spans="1:2" x14ac:dyDescent="0.25">
      <c r="A2732" s="69" t="s">
        <v>1890</v>
      </c>
      <c r="B2732" s="69" t="s">
        <v>1890</v>
      </c>
    </row>
    <row r="2733" spans="1:2" x14ac:dyDescent="0.25">
      <c r="A2733" s="69" t="s">
        <v>1891</v>
      </c>
      <c r="B2733" s="69" t="s">
        <v>1891</v>
      </c>
    </row>
    <row r="2734" spans="1:2" x14ac:dyDescent="0.25">
      <c r="A2734" s="69" t="s">
        <v>1892</v>
      </c>
      <c r="B2734" s="69" t="s">
        <v>1892</v>
      </c>
    </row>
    <row r="2735" spans="1:2" x14ac:dyDescent="0.25">
      <c r="A2735" s="69" t="s">
        <v>1893</v>
      </c>
      <c r="B2735" s="69" t="s">
        <v>1893</v>
      </c>
    </row>
    <row r="2736" spans="1:2" x14ac:dyDescent="0.25">
      <c r="A2736" s="69" t="s">
        <v>1894</v>
      </c>
      <c r="B2736" s="69" t="s">
        <v>1894</v>
      </c>
    </row>
    <row r="2737" spans="1:2" x14ac:dyDescent="0.25">
      <c r="A2737" s="69" t="s">
        <v>1895</v>
      </c>
      <c r="B2737" s="69" t="s">
        <v>1895</v>
      </c>
    </row>
    <row r="2738" spans="1:2" x14ac:dyDescent="0.25">
      <c r="A2738" s="69" t="s">
        <v>1896</v>
      </c>
      <c r="B2738" s="69" t="s">
        <v>1896</v>
      </c>
    </row>
    <row r="2739" spans="1:2" x14ac:dyDescent="0.25">
      <c r="A2739" s="69" t="s">
        <v>1897</v>
      </c>
      <c r="B2739" s="69" t="s">
        <v>1897</v>
      </c>
    </row>
    <row r="2740" spans="1:2" x14ac:dyDescent="0.25">
      <c r="A2740" s="69" t="s">
        <v>1898</v>
      </c>
      <c r="B2740" s="69" t="s">
        <v>1898</v>
      </c>
    </row>
    <row r="2741" spans="1:2" x14ac:dyDescent="0.25">
      <c r="A2741" s="69" t="s">
        <v>5026</v>
      </c>
      <c r="B2741" s="69" t="s">
        <v>5026</v>
      </c>
    </row>
    <row r="2742" spans="1:2" x14ac:dyDescent="0.25">
      <c r="A2742" s="69" t="s">
        <v>1899</v>
      </c>
      <c r="B2742" s="69" t="s">
        <v>1899</v>
      </c>
    </row>
    <row r="2743" spans="1:2" x14ac:dyDescent="0.25">
      <c r="A2743" s="69" t="s">
        <v>5027</v>
      </c>
      <c r="B2743" s="69" t="s">
        <v>5027</v>
      </c>
    </row>
    <row r="2744" spans="1:2" x14ac:dyDescent="0.25">
      <c r="A2744" s="69" t="s">
        <v>1900</v>
      </c>
      <c r="B2744" s="69" t="s">
        <v>1900</v>
      </c>
    </row>
    <row r="2745" spans="1:2" x14ac:dyDescent="0.25">
      <c r="A2745" s="69" t="s">
        <v>1901</v>
      </c>
      <c r="B2745" s="69" t="s">
        <v>1901</v>
      </c>
    </row>
    <row r="2746" spans="1:2" x14ac:dyDescent="0.25">
      <c r="A2746" s="69" t="s">
        <v>5028</v>
      </c>
      <c r="B2746" s="69" t="s">
        <v>5028</v>
      </c>
    </row>
    <row r="2747" spans="1:2" x14ac:dyDescent="0.25">
      <c r="A2747" s="69" t="s">
        <v>1902</v>
      </c>
      <c r="B2747" s="69" t="s">
        <v>1902</v>
      </c>
    </row>
    <row r="2748" spans="1:2" x14ac:dyDescent="0.25">
      <c r="A2748" s="69" t="s">
        <v>1903</v>
      </c>
      <c r="B2748" s="69" t="s">
        <v>1903</v>
      </c>
    </row>
    <row r="2749" spans="1:2" x14ac:dyDescent="0.25">
      <c r="A2749" s="69" t="s">
        <v>5029</v>
      </c>
      <c r="B2749" s="69" t="s">
        <v>5029</v>
      </c>
    </row>
    <row r="2750" spans="1:2" x14ac:dyDescent="0.25">
      <c r="A2750" s="69" t="s">
        <v>1904</v>
      </c>
      <c r="B2750" s="69" t="s">
        <v>1904</v>
      </c>
    </row>
    <row r="2751" spans="1:2" x14ac:dyDescent="0.25">
      <c r="A2751" s="69" t="s">
        <v>1905</v>
      </c>
      <c r="B2751" s="69" t="s">
        <v>1905</v>
      </c>
    </row>
    <row r="2752" spans="1:2" x14ac:dyDescent="0.25">
      <c r="A2752" s="69" t="s">
        <v>1906</v>
      </c>
      <c r="B2752" s="69" t="s">
        <v>1906</v>
      </c>
    </row>
    <row r="2753" spans="1:2" x14ac:dyDescent="0.25">
      <c r="A2753" s="69" t="s">
        <v>1907</v>
      </c>
      <c r="B2753" s="69" t="s">
        <v>1907</v>
      </c>
    </row>
    <row r="2754" spans="1:2" x14ac:dyDescent="0.25">
      <c r="A2754" s="69" t="s">
        <v>1908</v>
      </c>
      <c r="B2754" s="69" t="s">
        <v>1908</v>
      </c>
    </row>
    <row r="2755" spans="1:2" x14ac:dyDescent="0.25">
      <c r="A2755" s="69" t="s">
        <v>1909</v>
      </c>
      <c r="B2755" s="69" t="s">
        <v>1909</v>
      </c>
    </row>
    <row r="2756" spans="1:2" x14ac:dyDescent="0.25">
      <c r="A2756" s="69" t="s">
        <v>5030</v>
      </c>
      <c r="B2756" s="69" t="s">
        <v>5030</v>
      </c>
    </row>
    <row r="2757" spans="1:2" x14ac:dyDescent="0.25">
      <c r="A2757" s="69" t="s">
        <v>5031</v>
      </c>
      <c r="B2757" s="69" t="s">
        <v>5031</v>
      </c>
    </row>
    <row r="2758" spans="1:2" x14ac:dyDescent="0.25">
      <c r="A2758" s="69" t="s">
        <v>5032</v>
      </c>
      <c r="B2758" s="69" t="s">
        <v>5032</v>
      </c>
    </row>
    <row r="2759" spans="1:2" x14ac:dyDescent="0.25">
      <c r="A2759" s="69" t="s">
        <v>1910</v>
      </c>
      <c r="B2759" s="69" t="s">
        <v>1910</v>
      </c>
    </row>
    <row r="2760" spans="1:2" x14ac:dyDescent="0.25">
      <c r="A2760" s="69" t="s">
        <v>5033</v>
      </c>
      <c r="B2760" s="69" t="s">
        <v>5033</v>
      </c>
    </row>
    <row r="2761" spans="1:2" x14ac:dyDescent="0.25">
      <c r="A2761" s="69" t="s">
        <v>5034</v>
      </c>
      <c r="B2761" s="69" t="s">
        <v>5034</v>
      </c>
    </row>
    <row r="2762" spans="1:2" x14ac:dyDescent="0.25">
      <c r="A2762" s="69" t="s">
        <v>1911</v>
      </c>
      <c r="B2762" s="69" t="s">
        <v>1911</v>
      </c>
    </row>
    <row r="2763" spans="1:2" x14ac:dyDescent="0.25">
      <c r="A2763" s="69" t="s">
        <v>1912</v>
      </c>
      <c r="B2763" s="69" t="s">
        <v>1912</v>
      </c>
    </row>
    <row r="2764" spans="1:2" x14ac:dyDescent="0.25">
      <c r="A2764" s="69" t="s">
        <v>1913</v>
      </c>
      <c r="B2764" s="69" t="s">
        <v>1913</v>
      </c>
    </row>
    <row r="2765" spans="1:2" x14ac:dyDescent="0.25">
      <c r="A2765" s="69" t="s">
        <v>1914</v>
      </c>
      <c r="B2765" s="69" t="s">
        <v>1914</v>
      </c>
    </row>
    <row r="2766" spans="1:2" x14ac:dyDescent="0.25">
      <c r="A2766" s="69" t="s">
        <v>5035</v>
      </c>
      <c r="B2766" s="69" t="s">
        <v>5035</v>
      </c>
    </row>
    <row r="2767" spans="1:2" x14ac:dyDescent="0.25">
      <c r="A2767" s="69" t="s">
        <v>5036</v>
      </c>
      <c r="B2767" s="69" t="s">
        <v>5036</v>
      </c>
    </row>
    <row r="2768" spans="1:2" x14ac:dyDescent="0.25">
      <c r="A2768" s="69" t="s">
        <v>1915</v>
      </c>
      <c r="B2768" s="69" t="s">
        <v>1915</v>
      </c>
    </row>
    <row r="2769" spans="1:2" x14ac:dyDescent="0.25">
      <c r="A2769" s="69" t="s">
        <v>5037</v>
      </c>
      <c r="B2769" s="69" t="s">
        <v>5037</v>
      </c>
    </row>
    <row r="2770" spans="1:2" x14ac:dyDescent="0.25">
      <c r="A2770" s="69" t="s">
        <v>5038</v>
      </c>
      <c r="B2770" s="69" t="s">
        <v>5038</v>
      </c>
    </row>
    <row r="2771" spans="1:2" x14ac:dyDescent="0.25">
      <c r="A2771" s="69" t="s">
        <v>1916</v>
      </c>
      <c r="B2771" s="69" t="s">
        <v>1916</v>
      </c>
    </row>
    <row r="2772" spans="1:2" x14ac:dyDescent="0.25">
      <c r="A2772" s="69" t="s">
        <v>1917</v>
      </c>
      <c r="B2772" s="69" t="s">
        <v>1917</v>
      </c>
    </row>
    <row r="2773" spans="1:2" x14ac:dyDescent="0.25">
      <c r="A2773" s="69" t="s">
        <v>2792</v>
      </c>
      <c r="B2773" s="69" t="s">
        <v>2792</v>
      </c>
    </row>
    <row r="2774" spans="1:2" x14ac:dyDescent="0.25">
      <c r="A2774" s="69" t="s">
        <v>1918</v>
      </c>
      <c r="B2774" s="69" t="s">
        <v>1918</v>
      </c>
    </row>
  </sheetData>
  <autoFilter ref="A1:B2774" xr:uid="{C4FCF851-9D24-449F-BC10-8694CC495495}">
    <sortState ref="A2:B2774">
      <sortCondition ref="A2:A277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P24"/>
  <sheetViews>
    <sheetView workbookViewId="0">
      <selection activeCell="B14" sqref="B14"/>
    </sheetView>
  </sheetViews>
  <sheetFormatPr baseColWidth="10" defaultRowHeight="12.75" x14ac:dyDescent="0.2"/>
  <cols>
    <col min="1" max="1" width="24.7109375" style="16" customWidth="1"/>
    <col min="2" max="2" width="38.28515625" style="16" customWidth="1"/>
    <col min="3" max="3" width="4.42578125" style="16" customWidth="1"/>
    <col min="4" max="16384" width="11.42578125" style="16"/>
  </cols>
  <sheetData>
    <row r="2" spans="2:16" x14ac:dyDescent="0.2">
      <c r="B2" s="15" t="s">
        <v>2373</v>
      </c>
      <c r="C2" s="15"/>
    </row>
    <row r="3" spans="2:16" x14ac:dyDescent="0.2">
      <c r="B3" s="15"/>
      <c r="C3" s="15"/>
    </row>
    <row r="4" spans="2:16" x14ac:dyDescent="0.2">
      <c r="B4" s="15"/>
      <c r="C4" s="15"/>
      <c r="D4" s="16" t="s">
        <v>2374</v>
      </c>
    </row>
    <row r="5" spans="2:16" x14ac:dyDescent="0.2">
      <c r="D5" s="16" t="s">
        <v>2381</v>
      </c>
    </row>
    <row r="6" spans="2:16" x14ac:dyDescent="0.2">
      <c r="D6" s="16" t="s">
        <v>2380</v>
      </c>
    </row>
    <row r="7" spans="2:16" x14ac:dyDescent="0.2">
      <c r="D7" s="84" t="s">
        <v>2382</v>
      </c>
      <c r="E7" s="84"/>
      <c r="F7" s="84"/>
      <c r="G7" s="84"/>
      <c r="H7" s="84"/>
      <c r="I7" s="84"/>
    </row>
    <row r="8" spans="2:16" x14ac:dyDescent="0.2">
      <c r="D8" s="84"/>
      <c r="E8" s="84"/>
      <c r="F8" s="84"/>
      <c r="G8" s="84"/>
      <c r="H8" s="84"/>
      <c r="I8" s="84"/>
    </row>
    <row r="9" spans="2:16" x14ac:dyDescent="0.2">
      <c r="D9" s="84"/>
      <c r="E9" s="84"/>
      <c r="F9" s="84"/>
      <c r="G9" s="84"/>
      <c r="H9" s="84"/>
      <c r="I9" s="84"/>
    </row>
    <row r="10" spans="2:16" x14ac:dyDescent="0.2">
      <c r="D10" s="84"/>
      <c r="E10" s="84"/>
      <c r="F10" s="84"/>
      <c r="G10" s="84"/>
      <c r="H10" s="84"/>
      <c r="I10" s="84"/>
    </row>
    <row r="11" spans="2:16" x14ac:dyDescent="0.2">
      <c r="D11" s="84"/>
      <c r="E11" s="84"/>
      <c r="F11" s="84"/>
      <c r="G11" s="84"/>
      <c r="H11" s="84"/>
      <c r="I11" s="84"/>
    </row>
    <row r="12" spans="2:16" x14ac:dyDescent="0.2">
      <c r="D12" s="16" t="s">
        <v>2375</v>
      </c>
    </row>
    <row r="13" spans="2:16" x14ac:dyDescent="0.2">
      <c r="D13" s="16" t="s">
        <v>2376</v>
      </c>
    </row>
    <row r="14" spans="2:16" x14ac:dyDescent="0.2">
      <c r="B14" s="18"/>
      <c r="C14" s="18"/>
      <c r="D14" s="86" t="s">
        <v>2377</v>
      </c>
      <c r="E14" s="83"/>
      <c r="F14" s="83"/>
    </row>
    <row r="15" spans="2:16" x14ac:dyDescent="0.2">
      <c r="D15" s="16" t="s">
        <v>2378</v>
      </c>
      <c r="F15" s="19"/>
      <c r="G15" s="20"/>
      <c r="H15" s="20"/>
      <c r="I15" s="20"/>
      <c r="J15" s="20"/>
      <c r="K15" s="20"/>
      <c r="L15" s="20"/>
      <c r="M15" s="20"/>
      <c r="N15" s="20"/>
      <c r="O15" s="20"/>
      <c r="P15" s="19"/>
    </row>
    <row r="16" spans="2:16" x14ac:dyDescent="0.2">
      <c r="D16" s="17"/>
      <c r="F16" s="19"/>
      <c r="G16" s="20"/>
      <c r="H16" s="20"/>
      <c r="I16" s="20"/>
      <c r="J16" s="20"/>
      <c r="K16" s="20"/>
      <c r="L16" s="20"/>
      <c r="M16" s="20"/>
      <c r="N16" s="20"/>
      <c r="O16" s="20"/>
      <c r="P16" s="19"/>
    </row>
    <row r="17" spans="2:15" x14ac:dyDescent="0.2">
      <c r="D17" s="86"/>
      <c r="E17" s="83"/>
      <c r="F17" s="83"/>
      <c r="G17" s="83"/>
      <c r="H17" s="83"/>
      <c r="I17" s="83"/>
      <c r="J17" s="83"/>
      <c r="K17" s="83"/>
      <c r="L17" s="83"/>
      <c r="M17" s="83"/>
      <c r="N17" s="83"/>
      <c r="O17" s="83"/>
    </row>
    <row r="18" spans="2:15" ht="15" x14ac:dyDescent="0.2">
      <c r="B18" s="84" t="s">
        <v>2379</v>
      </c>
      <c r="C18" s="84"/>
      <c r="D18" s="85"/>
      <c r="E18" s="85"/>
      <c r="F18" s="85"/>
      <c r="G18" s="85"/>
      <c r="H18" s="85"/>
      <c r="I18" s="85"/>
      <c r="J18" s="85"/>
      <c r="K18" s="85"/>
      <c r="L18" s="85"/>
      <c r="M18" s="85"/>
      <c r="N18" s="85"/>
      <c r="O18" s="85"/>
    </row>
    <row r="19" spans="2:15" x14ac:dyDescent="0.2">
      <c r="D19" s="82"/>
      <c r="E19" s="87"/>
      <c r="F19" s="87"/>
      <c r="G19" s="87"/>
      <c r="H19" s="87"/>
      <c r="I19" s="87"/>
      <c r="J19" s="87"/>
      <c r="K19" s="87"/>
      <c r="L19" s="87"/>
      <c r="M19" s="87"/>
      <c r="N19" s="87"/>
      <c r="O19" s="87"/>
    </row>
    <row r="20" spans="2:15" x14ac:dyDescent="0.2">
      <c r="D20" s="86"/>
      <c r="E20" s="83"/>
      <c r="F20" s="83"/>
      <c r="G20" s="83"/>
      <c r="H20" s="83"/>
      <c r="I20" s="83"/>
      <c r="J20" s="83"/>
      <c r="K20" s="83"/>
      <c r="L20" s="83"/>
      <c r="M20" s="83"/>
      <c r="N20" s="83"/>
      <c r="O20" s="83"/>
    </row>
    <row r="21" spans="2:15" x14ac:dyDescent="0.2">
      <c r="D21" s="86"/>
      <c r="E21" s="83"/>
      <c r="F21" s="83"/>
      <c r="G21" s="83"/>
      <c r="H21" s="83"/>
      <c r="I21" s="83"/>
      <c r="J21" s="83"/>
      <c r="K21" s="83"/>
      <c r="L21" s="83"/>
      <c r="M21" s="83"/>
      <c r="N21" s="83"/>
      <c r="O21" s="83"/>
    </row>
    <row r="22" spans="2:15" x14ac:dyDescent="0.2">
      <c r="D22" s="86"/>
      <c r="E22" s="83"/>
      <c r="F22" s="83"/>
      <c r="G22" s="83"/>
      <c r="H22" s="83"/>
      <c r="I22" s="83"/>
      <c r="J22" s="83"/>
      <c r="K22" s="83"/>
      <c r="L22" s="83"/>
      <c r="M22" s="83"/>
      <c r="N22" s="83"/>
      <c r="O22" s="83"/>
    </row>
    <row r="23" spans="2:15" x14ac:dyDescent="0.2">
      <c r="D23" s="86"/>
      <c r="E23" s="83"/>
      <c r="F23" s="83"/>
      <c r="G23" s="83"/>
      <c r="H23" s="83"/>
      <c r="I23" s="83"/>
      <c r="J23" s="83"/>
      <c r="K23" s="83"/>
      <c r="L23" s="83"/>
      <c r="M23" s="83"/>
      <c r="N23" s="83"/>
      <c r="O23" s="83"/>
    </row>
    <row r="24" spans="2:15" x14ac:dyDescent="0.2">
      <c r="D24" s="82"/>
      <c r="E24" s="83"/>
      <c r="F24" s="83"/>
      <c r="G24" s="83"/>
      <c r="H24" s="83"/>
      <c r="I24" s="83"/>
      <c r="J24" s="83"/>
      <c r="K24" s="83"/>
      <c r="L24" s="83"/>
      <c r="M24" s="83"/>
      <c r="N24" s="83"/>
      <c r="O24" s="83"/>
    </row>
  </sheetData>
  <sheetProtection password="F6FF" sheet="1" objects="1" scenarios="1" selectLockedCells="1"/>
  <mergeCells count="10">
    <mergeCell ref="D7:I11"/>
    <mergeCell ref="D20:O20"/>
    <mergeCell ref="D21:O21"/>
    <mergeCell ref="D22:O22"/>
    <mergeCell ref="D23:O23"/>
    <mergeCell ref="D24:O24"/>
    <mergeCell ref="B18:O18"/>
    <mergeCell ref="D14:F14"/>
    <mergeCell ref="D17:O17"/>
    <mergeCell ref="D19:O19"/>
  </mergeCells>
  <hyperlinks>
    <hyperlink ref="D14" r:id="rId1" xr:uid="{00000000-0004-0000-0500-000000000000}"/>
  </hyperlinks>
  <pageMargins left="0.78740157499999996" right="0.78740157499999996" top="0.984251969" bottom="0.984251969" header="0.4921259845" footer="0.4921259845"/>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2:F26"/>
  <sheetViews>
    <sheetView workbookViewId="0">
      <selection activeCell="H22" sqref="H22"/>
    </sheetView>
  </sheetViews>
  <sheetFormatPr baseColWidth="10" defaultRowHeight="15" x14ac:dyDescent="0.25"/>
  <cols>
    <col min="4" max="4" width="31" bestFit="1" customWidth="1"/>
    <col min="5" max="5" width="24.85546875" bestFit="1" customWidth="1"/>
    <col min="6" max="6" width="14.7109375" bestFit="1" customWidth="1"/>
  </cols>
  <sheetData>
    <row r="2" spans="1:6" x14ac:dyDescent="0.25">
      <c r="A2" s="29" t="s">
        <v>3016</v>
      </c>
      <c r="B2" s="29" t="s">
        <v>3017</v>
      </c>
      <c r="C2" s="29" t="s">
        <v>3018</v>
      </c>
      <c r="D2" s="29" t="s">
        <v>2011</v>
      </c>
      <c r="E2" s="29" t="s">
        <v>3019</v>
      </c>
      <c r="F2" s="29" t="s">
        <v>666</v>
      </c>
    </row>
    <row r="3" spans="1:6" x14ac:dyDescent="0.25">
      <c r="A3" s="30"/>
      <c r="B3" s="30"/>
      <c r="C3" s="30"/>
      <c r="D3" s="29"/>
      <c r="E3" s="29"/>
      <c r="F3" s="29"/>
    </row>
    <row r="4" spans="1:6" x14ac:dyDescent="0.25">
      <c r="A4" s="30"/>
      <c r="B4" s="30"/>
      <c r="C4" s="30"/>
      <c r="D4" s="29"/>
      <c r="E4" s="29"/>
      <c r="F4" s="29"/>
    </row>
    <row r="5" spans="1:6" x14ac:dyDescent="0.25">
      <c r="A5" s="30"/>
      <c r="B5" s="30"/>
      <c r="C5" s="30"/>
      <c r="D5" s="29"/>
      <c r="E5" s="29"/>
      <c r="F5" s="29"/>
    </row>
    <row r="6" spans="1:6" x14ac:dyDescent="0.25">
      <c r="A6" s="30"/>
      <c r="B6" s="30"/>
      <c r="C6" s="30"/>
      <c r="D6" s="29"/>
      <c r="E6" s="29"/>
      <c r="F6" s="29"/>
    </row>
    <row r="7" spans="1:6" x14ac:dyDescent="0.25">
      <c r="A7" s="30"/>
      <c r="B7" s="30"/>
      <c r="C7" s="30"/>
      <c r="D7" s="31"/>
      <c r="E7" s="31"/>
      <c r="F7" s="29"/>
    </row>
    <row r="8" spans="1:6" x14ac:dyDescent="0.25">
      <c r="A8" s="30"/>
      <c r="B8" s="30"/>
      <c r="C8" s="30"/>
      <c r="D8" s="31"/>
      <c r="E8" s="31"/>
      <c r="F8" s="31"/>
    </row>
    <row r="9" spans="1:6" x14ac:dyDescent="0.25">
      <c r="A9" s="30"/>
      <c r="B9" s="30"/>
      <c r="C9" s="30"/>
      <c r="D9" s="31"/>
      <c r="E9" s="29"/>
      <c r="F9" s="29"/>
    </row>
    <row r="10" spans="1:6" x14ac:dyDescent="0.25">
      <c r="A10" s="30"/>
      <c r="B10" s="30"/>
      <c r="C10" s="30"/>
      <c r="D10" s="31"/>
      <c r="E10" s="31"/>
      <c r="F10" s="31"/>
    </row>
    <row r="11" spans="1:6" x14ac:dyDescent="0.25">
      <c r="A11" s="30"/>
      <c r="B11" s="30"/>
      <c r="C11" s="30"/>
      <c r="D11" s="31"/>
      <c r="E11" s="31"/>
      <c r="F11" s="31"/>
    </row>
    <row r="12" spans="1:6" x14ac:dyDescent="0.25">
      <c r="A12" s="30"/>
      <c r="B12" s="30"/>
      <c r="C12" s="30"/>
      <c r="D12" s="31"/>
      <c r="E12" s="31"/>
      <c r="F12" s="31"/>
    </row>
    <row r="13" spans="1:6" x14ac:dyDescent="0.25">
      <c r="A13" s="30"/>
      <c r="B13" s="30"/>
      <c r="C13" s="30"/>
      <c r="D13" s="31"/>
      <c r="E13" s="29"/>
      <c r="F13" s="31"/>
    </row>
    <row r="14" spans="1:6" x14ac:dyDescent="0.25">
      <c r="A14" s="30"/>
      <c r="B14" s="30"/>
      <c r="C14" s="30"/>
      <c r="D14" s="31"/>
      <c r="E14" s="29"/>
      <c r="F14" s="29"/>
    </row>
    <row r="15" spans="1:6" x14ac:dyDescent="0.25">
      <c r="A15" s="30"/>
      <c r="B15" s="30"/>
      <c r="C15" s="30"/>
      <c r="D15" s="29"/>
      <c r="E15" s="29"/>
      <c r="F15" s="29"/>
    </row>
    <row r="16" spans="1:6" x14ac:dyDescent="0.25">
      <c r="A16" s="30"/>
      <c r="B16" s="30"/>
      <c r="C16" s="30"/>
      <c r="D16" s="29"/>
      <c r="E16" s="29"/>
      <c r="F16" s="29"/>
    </row>
    <row r="17" spans="1:6" x14ac:dyDescent="0.25">
      <c r="A17" s="30"/>
      <c r="B17" s="30"/>
      <c r="C17" s="30"/>
      <c r="D17" s="29"/>
      <c r="E17" s="29"/>
      <c r="F17" s="29"/>
    </row>
    <row r="18" spans="1:6" x14ac:dyDescent="0.25">
      <c r="A18" s="30"/>
      <c r="B18" s="30"/>
      <c r="C18" s="30"/>
      <c r="D18" s="29"/>
      <c r="E18" s="29"/>
      <c r="F18" s="29"/>
    </row>
    <row r="19" spans="1:6" x14ac:dyDescent="0.25">
      <c r="A19" s="30"/>
      <c r="B19" s="30"/>
      <c r="C19" s="30"/>
      <c r="D19" s="31"/>
      <c r="E19" s="31"/>
      <c r="F19" s="29"/>
    </row>
    <row r="20" spans="1:6" x14ac:dyDescent="0.25">
      <c r="A20" s="30"/>
      <c r="B20" s="30"/>
      <c r="C20" s="30"/>
      <c r="D20" s="31"/>
      <c r="E20" s="31"/>
      <c r="F20" s="31"/>
    </row>
    <row r="21" spans="1:6" x14ac:dyDescent="0.25">
      <c r="A21" s="30"/>
      <c r="B21" s="30"/>
      <c r="C21" s="30"/>
      <c r="D21" s="31"/>
      <c r="E21" s="29"/>
      <c r="F21" s="29"/>
    </row>
    <row r="22" spans="1:6" x14ac:dyDescent="0.25">
      <c r="A22" s="30"/>
      <c r="B22" s="30"/>
      <c r="C22" s="30"/>
      <c r="D22" s="31"/>
      <c r="E22" s="31"/>
      <c r="F22" s="31"/>
    </row>
    <row r="23" spans="1:6" x14ac:dyDescent="0.25">
      <c r="A23" s="30"/>
      <c r="B23" s="30"/>
      <c r="C23" s="30"/>
      <c r="D23" s="31"/>
      <c r="E23" s="31"/>
      <c r="F23" s="31"/>
    </row>
    <row r="24" spans="1:6" x14ac:dyDescent="0.25">
      <c r="A24" s="30"/>
      <c r="B24" s="30"/>
      <c r="C24" s="30"/>
      <c r="D24" s="31"/>
      <c r="E24" s="31"/>
      <c r="F24" s="31"/>
    </row>
    <row r="25" spans="1:6" x14ac:dyDescent="0.25">
      <c r="A25" s="30"/>
      <c r="B25" s="30"/>
      <c r="C25" s="30"/>
      <c r="D25" s="31"/>
      <c r="E25" s="29"/>
      <c r="F25" s="31"/>
    </row>
    <row r="26" spans="1:6" x14ac:dyDescent="0.25">
      <c r="A26" s="30"/>
      <c r="B26" s="30"/>
      <c r="C26" s="30"/>
      <c r="D26" s="31"/>
      <c r="E26" s="29"/>
      <c r="F26" s="2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2112F-B817-4E3E-A9F9-4E3194EDB498}">
  <dimension ref="B3:CR29"/>
  <sheetViews>
    <sheetView tabSelected="1" topLeftCell="A3" workbookViewId="0">
      <pane xSplit="4485" ySplit="1515" topLeftCell="C5" activePane="bottomRight"/>
      <selection pane="topRight" activeCell="F4" sqref="F4"/>
      <selection pane="bottomLeft" activeCell="B23" sqref="B23:B26"/>
      <selection pane="bottomRight" activeCell="E32" sqref="E32"/>
    </sheetView>
  </sheetViews>
  <sheetFormatPr baseColWidth="10" defaultRowHeight="15" x14ac:dyDescent="0.25"/>
  <cols>
    <col min="1" max="1" width="11.42578125" style="47"/>
    <col min="2" max="2" width="27.5703125" style="47" bestFit="1" customWidth="1"/>
    <col min="3" max="3" width="11.42578125" style="57"/>
    <col min="4" max="4" width="11.42578125" style="58"/>
    <col min="5" max="5" width="12.28515625" style="58" customWidth="1"/>
    <col min="6" max="6" width="15.42578125" style="58" customWidth="1"/>
    <col min="7" max="7" width="9.42578125" style="57" bestFit="1" customWidth="1"/>
    <col min="8" max="8" width="13.28515625" style="57" bestFit="1" customWidth="1"/>
    <col min="9" max="9" width="6.28515625" style="57" bestFit="1" customWidth="1"/>
    <col min="10" max="10" width="10.7109375" style="57" bestFit="1" customWidth="1"/>
    <col min="11" max="11" width="10.42578125" style="57" bestFit="1" customWidth="1"/>
    <col min="12" max="12" width="7.5703125" style="57" bestFit="1" customWidth="1"/>
    <col min="13" max="13" width="8.140625" style="57" bestFit="1" customWidth="1"/>
    <col min="14" max="14" width="8.85546875" style="57" bestFit="1" customWidth="1"/>
    <col min="15" max="15" width="10.7109375" style="58" bestFit="1" customWidth="1"/>
    <col min="16" max="16" width="7.85546875" style="58" bestFit="1" customWidth="1"/>
    <col min="17" max="17" width="15" style="58" bestFit="1" customWidth="1"/>
    <col min="18" max="18" width="6.7109375" style="58" bestFit="1" customWidth="1"/>
    <col min="19" max="19" width="7.5703125" style="58" bestFit="1" customWidth="1"/>
    <col min="20" max="20" width="10.28515625" style="58" customWidth="1"/>
    <col min="21" max="21" width="7.5703125" style="58" customWidth="1"/>
    <col min="22" max="22" width="10.28515625" style="58" bestFit="1" customWidth="1"/>
    <col min="23" max="23" width="10" style="58" bestFit="1" customWidth="1"/>
    <col min="24" max="24" width="11.140625" style="58" bestFit="1" customWidth="1"/>
    <col min="25" max="25" width="6" style="58" bestFit="1" customWidth="1"/>
    <col min="26" max="26" width="11.42578125" style="47" bestFit="1" customWidth="1"/>
    <col min="27" max="27" width="23.5703125" style="47" bestFit="1" customWidth="1"/>
    <col min="28" max="28" width="6.85546875" style="47" bestFit="1" customWidth="1"/>
    <col min="29" max="29" width="21.28515625" style="47" bestFit="1" customWidth="1"/>
    <col min="30" max="30" width="20.140625" style="47" bestFit="1" customWidth="1"/>
    <col min="31" max="31" width="14.140625" style="47" bestFit="1" customWidth="1"/>
    <col min="32" max="32" width="4.5703125" style="47" bestFit="1" customWidth="1"/>
    <col min="33" max="33" width="16.140625" style="47" bestFit="1" customWidth="1"/>
    <col min="34" max="34" width="23.5703125" style="47" bestFit="1" customWidth="1"/>
    <col min="35" max="35" width="5.140625" style="47" bestFit="1" customWidth="1"/>
    <col min="36" max="36" width="11.42578125" style="47" bestFit="1" customWidth="1"/>
    <col min="37" max="37" width="20.140625" style="47" bestFit="1" customWidth="1"/>
    <col min="38" max="38" width="4.5703125" style="47" bestFit="1" customWidth="1"/>
    <col min="39" max="39" width="21.28515625" style="47" bestFit="1" customWidth="1"/>
    <col min="40" max="40" width="16.140625" style="47" bestFit="1" customWidth="1"/>
    <col min="41" max="41" width="14.140625" style="47" bestFit="1" customWidth="1"/>
    <col min="42" max="43" width="7.5703125" style="47" bestFit="1" customWidth="1"/>
    <col min="44" max="44" width="10.140625" style="47" bestFit="1" customWidth="1"/>
    <col min="45" max="45" width="10.7109375" style="47" bestFit="1" customWidth="1"/>
    <col min="46" max="47" width="11.42578125" style="47" bestFit="1" customWidth="1"/>
    <col min="48" max="48" width="12.85546875" style="47" bestFit="1" customWidth="1"/>
    <col min="49" max="49" width="16.28515625" style="47" bestFit="1" customWidth="1"/>
    <col min="50" max="50" width="25.140625" style="47" bestFit="1" customWidth="1"/>
    <col min="51" max="51" width="11" style="47" bestFit="1" customWidth="1"/>
    <col min="52" max="52" width="16.5703125" style="47" bestFit="1" customWidth="1"/>
    <col min="53" max="53" width="20.85546875" style="47" bestFit="1" customWidth="1"/>
    <col min="54" max="54" width="19.7109375" style="47" bestFit="1" customWidth="1"/>
    <col min="55" max="55" width="6.140625" style="47" bestFit="1" customWidth="1"/>
    <col min="56" max="56" width="10.28515625" style="47" bestFit="1" customWidth="1"/>
    <col min="57" max="57" width="4.5703125" style="47" bestFit="1" customWidth="1"/>
    <col min="58" max="58" width="20.85546875" style="47" bestFit="1" customWidth="1"/>
    <col min="59" max="60" width="20.140625" style="47" bestFit="1" customWidth="1"/>
    <col min="61" max="61" width="11.5703125" style="47" bestFit="1" customWidth="1"/>
    <col min="62" max="62" width="17" style="47" bestFit="1" customWidth="1"/>
    <col min="63" max="63" width="10.140625" style="47" bestFit="1" customWidth="1"/>
    <col min="64" max="64" width="8.140625" style="47" bestFit="1" customWidth="1"/>
    <col min="65" max="65" width="10.5703125" style="47" bestFit="1" customWidth="1"/>
    <col min="66" max="66" width="20.7109375" style="47" bestFit="1" customWidth="1"/>
    <col min="67" max="67" width="9.140625" style="47" bestFit="1" customWidth="1"/>
    <col min="68" max="68" width="20.42578125" style="47" bestFit="1" customWidth="1"/>
    <col min="69" max="69" width="8.42578125" style="47" bestFit="1" customWidth="1"/>
    <col min="70" max="70" width="11.140625" style="47" bestFit="1" customWidth="1"/>
    <col min="71" max="71" width="15.5703125" style="47" bestFit="1" customWidth="1"/>
    <col min="72" max="72" width="8.28515625" style="47" bestFit="1" customWidth="1"/>
    <col min="73" max="73" width="23.85546875" style="47" bestFit="1" customWidth="1"/>
    <col min="74" max="74" width="14" style="47" bestFit="1" customWidth="1"/>
    <col min="75" max="75" width="24.7109375" style="47" bestFit="1" customWidth="1"/>
    <col min="76" max="76" width="22.85546875" style="47" bestFit="1" customWidth="1"/>
    <col min="77" max="77" width="4.5703125" style="47" bestFit="1" customWidth="1"/>
    <col min="78" max="78" width="5.5703125" style="47" bestFit="1" customWidth="1"/>
    <col min="79" max="79" width="11.140625" style="47" bestFit="1" customWidth="1"/>
    <col min="80" max="80" width="14.140625" style="47" bestFit="1" customWidth="1"/>
    <col min="81" max="81" width="19.85546875" style="47" bestFit="1" customWidth="1"/>
    <col min="82" max="82" width="21.5703125" style="47" bestFit="1" customWidth="1"/>
    <col min="83" max="83" width="22.5703125" style="47" bestFit="1" customWidth="1"/>
    <col min="84" max="84" width="7.28515625" style="47" bestFit="1" customWidth="1"/>
    <col min="85" max="85" width="21.85546875" style="47" bestFit="1" customWidth="1"/>
    <col min="86" max="86" width="13.7109375" style="47" bestFit="1" customWidth="1"/>
    <col min="87" max="87" width="24.5703125" style="47" bestFit="1" customWidth="1"/>
    <col min="88" max="88" width="20.85546875" style="47" bestFit="1" customWidth="1"/>
    <col min="89" max="89" width="12.42578125" style="47" bestFit="1" customWidth="1"/>
    <col min="90" max="90" width="7.7109375" style="47" bestFit="1" customWidth="1"/>
    <col min="91" max="91" width="7.140625" style="47" bestFit="1" customWidth="1"/>
    <col min="92" max="92" width="8.140625" style="47" bestFit="1" customWidth="1"/>
    <col min="93" max="93" width="22.7109375" style="47" bestFit="1" customWidth="1"/>
    <col min="94" max="94" width="22.5703125" style="47" bestFit="1" customWidth="1"/>
    <col min="95" max="96" width="7.140625" style="47" bestFit="1" customWidth="1"/>
    <col min="97" max="16384" width="11.42578125" style="47"/>
  </cols>
  <sheetData>
    <row r="3" spans="2:96" x14ac:dyDescent="0.25">
      <c r="C3" s="90" t="s">
        <v>4257</v>
      </c>
      <c r="D3" s="91"/>
      <c r="E3" s="91"/>
      <c r="F3" s="75"/>
      <c r="G3" s="92" t="s">
        <v>4258</v>
      </c>
      <c r="H3" s="93"/>
      <c r="I3" s="93"/>
      <c r="J3" s="93"/>
      <c r="K3" s="93"/>
      <c r="L3" s="93"/>
      <c r="M3" s="93"/>
      <c r="N3" s="93"/>
      <c r="O3" s="94" t="s">
        <v>4259</v>
      </c>
      <c r="P3" s="95"/>
      <c r="Q3" s="95"/>
      <c r="R3" s="95"/>
      <c r="S3" s="95"/>
      <c r="T3" s="95"/>
      <c r="U3" s="95"/>
      <c r="V3" s="95"/>
      <c r="W3" s="95"/>
      <c r="X3" s="95"/>
      <c r="Y3" s="95"/>
      <c r="Z3" s="96" t="s">
        <v>4260</v>
      </c>
      <c r="AA3" s="97"/>
      <c r="AB3" s="97"/>
      <c r="AC3" s="97"/>
      <c r="AD3" s="97"/>
      <c r="AE3" s="97"/>
      <c r="AF3" s="97"/>
      <c r="AG3" s="97"/>
      <c r="AH3" s="98" t="s">
        <v>4261</v>
      </c>
      <c r="AI3" s="99"/>
      <c r="AJ3" s="99"/>
      <c r="AK3" s="99"/>
      <c r="AL3" s="99"/>
      <c r="AM3" s="99"/>
      <c r="AN3" s="99"/>
      <c r="AO3" s="99"/>
      <c r="AP3" s="88" t="s">
        <v>4262</v>
      </c>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row>
    <row r="4" spans="2:96" s="43" customFormat="1" ht="45.75" thickBot="1" x14ac:dyDescent="0.3">
      <c r="B4" s="59" t="s">
        <v>3841</v>
      </c>
      <c r="C4" s="60" t="s">
        <v>4253</v>
      </c>
      <c r="D4" s="61" t="s">
        <v>4254</v>
      </c>
      <c r="E4" s="61" t="s">
        <v>4255</v>
      </c>
      <c r="F4" s="61" t="s">
        <v>5042</v>
      </c>
      <c r="G4" s="62" t="s">
        <v>2034</v>
      </c>
      <c r="H4" s="62" t="s">
        <v>2036</v>
      </c>
      <c r="I4" s="62" t="s">
        <v>2026</v>
      </c>
      <c r="J4" s="62" t="s">
        <v>2015</v>
      </c>
      <c r="K4" s="62" t="s">
        <v>2013</v>
      </c>
      <c r="L4" s="62" t="s">
        <v>2139</v>
      </c>
      <c r="M4" s="62" t="s">
        <v>2011</v>
      </c>
      <c r="N4" s="62" t="s">
        <v>2008</v>
      </c>
      <c r="O4" s="63" t="s">
        <v>2015</v>
      </c>
      <c r="P4" s="63" t="s">
        <v>2136</v>
      </c>
      <c r="Q4" s="63" t="s">
        <v>2137</v>
      </c>
      <c r="R4" s="63" t="s">
        <v>2135</v>
      </c>
      <c r="S4" s="63" t="s">
        <v>2139</v>
      </c>
      <c r="T4" s="63" t="s">
        <v>2138</v>
      </c>
      <c r="U4" s="63" t="s">
        <v>2140</v>
      </c>
      <c r="V4" s="63" t="s">
        <v>2309</v>
      </c>
      <c r="W4" s="63" t="s">
        <v>2141</v>
      </c>
      <c r="X4" s="63" t="s">
        <v>2144</v>
      </c>
      <c r="Y4" s="63" t="s">
        <v>2008</v>
      </c>
      <c r="Z4" s="64" t="s">
        <v>1241</v>
      </c>
      <c r="AA4" s="64" t="s">
        <v>535</v>
      </c>
      <c r="AB4" s="64" t="s">
        <v>1640</v>
      </c>
      <c r="AC4" s="64" t="s">
        <v>151</v>
      </c>
      <c r="AD4" s="64" t="s">
        <v>241</v>
      </c>
      <c r="AE4" s="64" t="s">
        <v>1124</v>
      </c>
      <c r="AF4" s="64" t="s">
        <v>2145</v>
      </c>
      <c r="AG4" s="64" t="s">
        <v>467</v>
      </c>
      <c r="AH4" s="65" t="s">
        <v>535</v>
      </c>
      <c r="AI4" s="65" t="s">
        <v>1640</v>
      </c>
      <c r="AJ4" s="65" t="s">
        <v>1241</v>
      </c>
      <c r="AK4" s="65" t="s">
        <v>241</v>
      </c>
      <c r="AL4" s="65" t="s">
        <v>2145</v>
      </c>
      <c r="AM4" s="65" t="s">
        <v>151</v>
      </c>
      <c r="AN4" s="65" t="s">
        <v>467</v>
      </c>
      <c r="AO4" s="65" t="s">
        <v>1124</v>
      </c>
      <c r="AP4" s="66" t="s">
        <v>2268</v>
      </c>
      <c r="AQ4" s="66" t="s">
        <v>24</v>
      </c>
      <c r="AR4" s="66" t="s">
        <v>254</v>
      </c>
      <c r="AS4" s="66" t="s">
        <v>259</v>
      </c>
      <c r="AT4" s="66" t="s">
        <v>1241</v>
      </c>
      <c r="AU4" s="66" t="s">
        <v>1095</v>
      </c>
      <c r="AV4" s="66" t="s">
        <v>916</v>
      </c>
      <c r="AW4" s="66" t="s">
        <v>725</v>
      </c>
      <c r="AX4" s="66" t="s">
        <v>2237</v>
      </c>
      <c r="AY4" s="66" t="s">
        <v>2206</v>
      </c>
      <c r="AZ4" s="66" t="s">
        <v>2182</v>
      </c>
      <c r="BA4" s="66" t="s">
        <v>1506</v>
      </c>
      <c r="BB4" s="66" t="s">
        <v>1507</v>
      </c>
      <c r="BC4" s="66" t="s">
        <v>4618</v>
      </c>
      <c r="BD4" s="66" t="s">
        <v>2266</v>
      </c>
      <c r="BE4" s="66" t="s">
        <v>2263</v>
      </c>
      <c r="BF4" s="66" t="s">
        <v>1483</v>
      </c>
      <c r="BG4" s="66" t="s">
        <v>325</v>
      </c>
      <c r="BH4" s="66" t="s">
        <v>241</v>
      </c>
      <c r="BI4" s="66" t="s">
        <v>1403</v>
      </c>
      <c r="BJ4" s="66" t="s">
        <v>1488</v>
      </c>
      <c r="BK4" s="66" t="s">
        <v>4886</v>
      </c>
      <c r="BL4" s="66" t="s">
        <v>4686</v>
      </c>
      <c r="BM4" s="66" t="s">
        <v>4545</v>
      </c>
      <c r="BN4" s="66" t="s">
        <v>803</v>
      </c>
      <c r="BO4" s="66" t="s">
        <v>566</v>
      </c>
      <c r="BP4" s="66" t="s">
        <v>4409</v>
      </c>
      <c r="BQ4" s="66" t="s">
        <v>1541</v>
      </c>
      <c r="BR4" s="66" t="s">
        <v>2208</v>
      </c>
      <c r="BS4" s="66" t="s">
        <v>1243</v>
      </c>
      <c r="BT4" s="66" t="s">
        <v>4464</v>
      </c>
      <c r="BU4" s="66" t="s">
        <v>2528</v>
      </c>
      <c r="BV4" s="66" t="s">
        <v>1277</v>
      </c>
      <c r="BW4" s="66" t="s">
        <v>1485</v>
      </c>
      <c r="BX4" s="66" t="s">
        <v>242</v>
      </c>
      <c r="BY4" s="66" t="s">
        <v>2152</v>
      </c>
      <c r="BZ4" s="66" t="s">
        <v>2256</v>
      </c>
      <c r="CA4" s="66" t="s">
        <v>2794</v>
      </c>
      <c r="CB4" s="66" t="s">
        <v>1124</v>
      </c>
      <c r="CC4" s="66" t="s">
        <v>3816</v>
      </c>
      <c r="CD4" s="66" t="s">
        <v>230</v>
      </c>
      <c r="CE4" s="66" t="s">
        <v>698</v>
      </c>
      <c r="CF4" s="66" t="s">
        <v>122</v>
      </c>
      <c r="CG4" s="66" t="s">
        <v>1667</v>
      </c>
      <c r="CH4" s="66" t="s">
        <v>4901</v>
      </c>
      <c r="CI4" s="66" t="s">
        <v>677</v>
      </c>
      <c r="CJ4" s="66" t="s">
        <v>2239</v>
      </c>
      <c r="CK4" s="66" t="s">
        <v>504</v>
      </c>
      <c r="CL4" s="66" t="s">
        <v>2214</v>
      </c>
      <c r="CM4" s="66" t="s">
        <v>2180</v>
      </c>
      <c r="CN4" s="66" t="s">
        <v>722</v>
      </c>
      <c r="CO4" s="66" t="s">
        <v>1487</v>
      </c>
      <c r="CP4" s="66" t="s">
        <v>3786</v>
      </c>
      <c r="CQ4" s="66" t="s">
        <v>2213</v>
      </c>
      <c r="CR4" s="66" t="s">
        <v>4802</v>
      </c>
    </row>
    <row r="5" spans="2:96" ht="15.75" thickTop="1" x14ac:dyDescent="0.25">
      <c r="B5" s="44" t="s">
        <v>4251</v>
      </c>
      <c r="C5" s="45">
        <f>SUMPRODUCT(('Avantages perçus'!$A$2:$A$30000=B5)*('Avantages perçus'!$F$2:$F$30000))</f>
        <v>7445</v>
      </c>
      <c r="D5" s="46">
        <f>COUNTIFS('Avantages perçus'!$A$2:$A$30000,B5,'Avantages perçus'!$F$2:$F$30000,"&gt;0")</f>
        <v>86</v>
      </c>
      <c r="E5" s="46">
        <f>COUNTIFS('Conventions signées'!$A$2:$A$15000,B5,'Conventions signées'!$A$2:$A$15000,"*")</f>
        <v>48</v>
      </c>
      <c r="F5" s="45">
        <f>'Conventions signées'!G709+Rémunérations!E99</f>
        <v>12720</v>
      </c>
      <c r="G5" s="45">
        <v>0</v>
      </c>
      <c r="H5" s="45">
        <v>0</v>
      </c>
      <c r="I5" s="45">
        <v>398</v>
      </c>
      <c r="J5" s="45">
        <v>4647</v>
      </c>
      <c r="K5" s="45">
        <v>0</v>
      </c>
      <c r="L5" s="45">
        <v>0</v>
      </c>
      <c r="M5" s="45">
        <v>0</v>
      </c>
      <c r="N5" s="45">
        <v>2400</v>
      </c>
      <c r="O5" s="46">
        <v>1</v>
      </c>
      <c r="P5" s="46">
        <v>0</v>
      </c>
      <c r="Q5" s="46">
        <v>2</v>
      </c>
      <c r="R5" s="46">
        <v>1</v>
      </c>
      <c r="S5" s="46">
        <v>20</v>
      </c>
      <c r="T5" s="46">
        <v>0</v>
      </c>
      <c r="U5" s="46">
        <v>0</v>
      </c>
      <c r="V5" s="46">
        <v>0</v>
      </c>
      <c r="W5" s="46">
        <v>6</v>
      </c>
      <c r="X5" s="46">
        <v>0</v>
      </c>
      <c r="Y5" s="46">
        <v>18</v>
      </c>
      <c r="Z5" s="45">
        <v>42</v>
      </c>
      <c r="AA5" s="45">
        <v>3046</v>
      </c>
      <c r="AB5" s="45">
        <v>1440</v>
      </c>
      <c r="AC5" s="45">
        <v>2400</v>
      </c>
      <c r="AD5" s="45">
        <v>471</v>
      </c>
      <c r="AE5" s="45">
        <v>0</v>
      </c>
      <c r="AF5" s="45">
        <v>46</v>
      </c>
      <c r="AG5" s="45">
        <v>0</v>
      </c>
      <c r="AH5" s="44">
        <v>55</v>
      </c>
      <c r="AI5" s="44">
        <v>24</v>
      </c>
      <c r="AJ5" s="44">
        <v>3</v>
      </c>
      <c r="AK5" s="44">
        <v>1</v>
      </c>
      <c r="AL5" s="44">
        <v>2</v>
      </c>
      <c r="AM5" s="44">
        <v>1</v>
      </c>
      <c r="AN5" s="44">
        <v>0</v>
      </c>
      <c r="AO5" s="44">
        <v>0</v>
      </c>
      <c r="AP5" s="44">
        <v>0</v>
      </c>
      <c r="AQ5" s="44">
        <v>0</v>
      </c>
      <c r="AR5" s="44">
        <v>0</v>
      </c>
      <c r="AS5" s="44">
        <v>0</v>
      </c>
      <c r="AT5" s="44">
        <v>6</v>
      </c>
      <c r="AU5" s="44">
        <v>1</v>
      </c>
      <c r="AV5" s="44">
        <v>11</v>
      </c>
      <c r="AW5" s="44">
        <v>12</v>
      </c>
      <c r="AX5" s="44">
        <v>0</v>
      </c>
      <c r="AY5" s="44">
        <v>0</v>
      </c>
      <c r="AZ5" s="44">
        <v>0</v>
      </c>
      <c r="BA5" s="44">
        <v>0</v>
      </c>
      <c r="BB5" s="44">
        <v>0</v>
      </c>
      <c r="BC5" s="44">
        <v>0</v>
      </c>
      <c r="BD5" s="44">
        <v>0</v>
      </c>
      <c r="BE5" s="44">
        <v>0</v>
      </c>
      <c r="BF5" s="44">
        <v>0</v>
      </c>
      <c r="BG5" s="44">
        <v>4</v>
      </c>
      <c r="BH5" s="44">
        <v>3</v>
      </c>
      <c r="BI5" s="44">
        <v>0</v>
      </c>
      <c r="BJ5" s="44">
        <v>0</v>
      </c>
      <c r="BK5" s="44">
        <v>3</v>
      </c>
      <c r="BL5" s="44">
        <v>0</v>
      </c>
      <c r="BM5" s="44">
        <v>0</v>
      </c>
      <c r="BN5" s="44">
        <v>0</v>
      </c>
      <c r="BO5" s="44">
        <v>3</v>
      </c>
      <c r="BP5" s="44">
        <v>2</v>
      </c>
      <c r="BQ5" s="44">
        <v>0</v>
      </c>
      <c r="BR5" s="44">
        <v>0</v>
      </c>
      <c r="BS5" s="44">
        <v>0</v>
      </c>
      <c r="BT5" s="44">
        <v>0</v>
      </c>
      <c r="BU5" s="44">
        <v>0</v>
      </c>
      <c r="BV5" s="44">
        <v>0</v>
      </c>
      <c r="BW5" s="44">
        <v>0</v>
      </c>
      <c r="BX5" s="44">
        <v>0</v>
      </c>
      <c r="BY5" s="44">
        <v>0</v>
      </c>
      <c r="BZ5" s="44">
        <v>0</v>
      </c>
      <c r="CA5" s="44">
        <v>0</v>
      </c>
      <c r="CB5" s="44">
        <v>0</v>
      </c>
      <c r="CC5" s="44">
        <v>0</v>
      </c>
      <c r="CD5" s="44">
        <v>1</v>
      </c>
      <c r="CE5" s="44">
        <v>1</v>
      </c>
      <c r="CF5" s="44">
        <v>1</v>
      </c>
      <c r="CG5" s="44">
        <v>0</v>
      </c>
      <c r="CH5" s="44">
        <v>0</v>
      </c>
      <c r="CI5" s="44">
        <v>0</v>
      </c>
      <c r="CJ5" s="44">
        <v>0</v>
      </c>
      <c r="CK5" s="44">
        <v>0</v>
      </c>
      <c r="CL5" s="44">
        <v>0</v>
      </c>
      <c r="CM5" s="44">
        <v>0</v>
      </c>
      <c r="CN5" s="44">
        <v>0</v>
      </c>
      <c r="CO5" s="44">
        <v>0</v>
      </c>
      <c r="CP5" s="44">
        <v>0</v>
      </c>
      <c r="CQ5" s="44">
        <v>0</v>
      </c>
      <c r="CR5" s="44">
        <v>0</v>
      </c>
    </row>
    <row r="6" spans="2:96" x14ac:dyDescent="0.25">
      <c r="B6" s="48" t="s">
        <v>4252</v>
      </c>
      <c r="C6" s="49">
        <f>SUMPRODUCT(('Avantages perçus'!$A$2:$A$30000=B6)*('Avantages perçus'!$F$2:$F$30000))</f>
        <v>32732</v>
      </c>
      <c r="D6" s="50">
        <f>COUNTIFS('Avantages perçus'!$A$2:$A$30000,B6,'Avantages perçus'!$F$2:$F$30000,"&gt;0")</f>
        <v>31</v>
      </c>
      <c r="E6" s="50">
        <f>COUNTIFS('Conventions signées'!$A$2:$A$15000,B6,'Conventions signées'!$A$2:$A$15000,"*")</f>
        <v>400</v>
      </c>
      <c r="F6" s="49">
        <f>'Conventions signées'!G710+Rémunérations!E100</f>
        <v>1249279</v>
      </c>
      <c r="G6" s="49">
        <v>1610</v>
      </c>
      <c r="H6" s="49">
        <v>207</v>
      </c>
      <c r="I6" s="49">
        <v>517</v>
      </c>
      <c r="J6" s="49">
        <v>2528</v>
      </c>
      <c r="K6" s="49">
        <v>0</v>
      </c>
      <c r="L6" s="49">
        <v>0</v>
      </c>
      <c r="M6" s="49">
        <v>0</v>
      </c>
      <c r="N6" s="49">
        <v>27870</v>
      </c>
      <c r="O6" s="50">
        <v>2</v>
      </c>
      <c r="P6" s="50">
        <v>0</v>
      </c>
      <c r="Q6" s="50">
        <v>121</v>
      </c>
      <c r="R6" s="50">
        <v>4</v>
      </c>
      <c r="S6" s="50">
        <v>25</v>
      </c>
      <c r="T6" s="50">
        <v>0</v>
      </c>
      <c r="U6" s="50">
        <v>5</v>
      </c>
      <c r="V6" s="50">
        <v>0</v>
      </c>
      <c r="W6" s="50">
        <v>125</v>
      </c>
      <c r="X6" s="50">
        <v>0</v>
      </c>
      <c r="Y6" s="50">
        <v>118</v>
      </c>
      <c r="Z6" s="49">
        <v>30184</v>
      </c>
      <c r="AA6" s="49">
        <v>0</v>
      </c>
      <c r="AB6" s="49">
        <v>600</v>
      </c>
      <c r="AC6" s="49">
        <v>0</v>
      </c>
      <c r="AD6" s="49">
        <v>1928</v>
      </c>
      <c r="AE6" s="49">
        <v>0</v>
      </c>
      <c r="AF6" s="49">
        <v>0</v>
      </c>
      <c r="AG6" s="49">
        <v>20</v>
      </c>
      <c r="AH6" s="48">
        <v>0</v>
      </c>
      <c r="AI6" s="48">
        <v>10</v>
      </c>
      <c r="AJ6" s="48">
        <v>17</v>
      </c>
      <c r="AK6" s="48">
        <v>3</v>
      </c>
      <c r="AL6" s="48">
        <v>0</v>
      </c>
      <c r="AM6" s="48">
        <v>0</v>
      </c>
      <c r="AN6" s="48">
        <v>1</v>
      </c>
      <c r="AO6" s="48">
        <v>0</v>
      </c>
      <c r="AP6" s="48">
        <v>162</v>
      </c>
      <c r="AQ6" s="48">
        <v>122</v>
      </c>
      <c r="AR6" s="48">
        <v>20</v>
      </c>
      <c r="AS6" s="48">
        <v>4</v>
      </c>
      <c r="AT6" s="48">
        <v>13</v>
      </c>
      <c r="AU6" s="48">
        <v>0</v>
      </c>
      <c r="AV6" s="48">
        <v>4</v>
      </c>
      <c r="AW6" s="48">
        <v>0</v>
      </c>
      <c r="AX6" s="48">
        <v>0</v>
      </c>
      <c r="AY6" s="48">
        <v>3</v>
      </c>
      <c r="AZ6" s="48">
        <v>4</v>
      </c>
      <c r="BA6" s="48">
        <v>7</v>
      </c>
      <c r="BB6" s="48">
        <v>3</v>
      </c>
      <c r="BC6" s="48">
        <v>2</v>
      </c>
      <c r="BD6" s="48">
        <v>8</v>
      </c>
      <c r="BE6" s="48">
        <v>8</v>
      </c>
      <c r="BF6" s="48">
        <v>0</v>
      </c>
      <c r="BG6" s="48">
        <v>2</v>
      </c>
      <c r="BH6" s="48">
        <v>0</v>
      </c>
      <c r="BI6" s="48">
        <v>6</v>
      </c>
      <c r="BJ6" s="48">
        <v>1</v>
      </c>
      <c r="BK6" s="48">
        <v>2</v>
      </c>
      <c r="BL6" s="48">
        <v>5</v>
      </c>
      <c r="BM6" s="48">
        <v>5</v>
      </c>
      <c r="BN6" s="48">
        <v>0</v>
      </c>
      <c r="BO6" s="48">
        <v>0</v>
      </c>
      <c r="BP6" s="48">
        <v>1</v>
      </c>
      <c r="BQ6" s="48">
        <v>1</v>
      </c>
      <c r="BR6" s="48">
        <v>3</v>
      </c>
      <c r="BS6" s="48">
        <v>2</v>
      </c>
      <c r="BT6" s="48">
        <v>2</v>
      </c>
      <c r="BU6" s="48">
        <v>0</v>
      </c>
      <c r="BV6" s="48">
        <v>0</v>
      </c>
      <c r="BW6" s="48">
        <v>1</v>
      </c>
      <c r="BX6" s="48">
        <v>1</v>
      </c>
      <c r="BY6" s="48">
        <v>1</v>
      </c>
      <c r="BZ6" s="48">
        <v>2</v>
      </c>
      <c r="CA6" s="48">
        <v>0</v>
      </c>
      <c r="CB6" s="48">
        <v>0</v>
      </c>
      <c r="CC6" s="48">
        <v>0</v>
      </c>
      <c r="CD6" s="48">
        <v>0</v>
      </c>
      <c r="CE6" s="48">
        <v>0</v>
      </c>
      <c r="CF6" s="48">
        <v>0</v>
      </c>
      <c r="CG6" s="48">
        <v>1</v>
      </c>
      <c r="CH6" s="48">
        <v>1</v>
      </c>
      <c r="CI6" s="48">
        <v>1</v>
      </c>
      <c r="CJ6" s="48">
        <v>1</v>
      </c>
      <c r="CK6" s="48">
        <v>1</v>
      </c>
      <c r="CL6" s="48">
        <v>0</v>
      </c>
      <c r="CM6" s="48">
        <v>0</v>
      </c>
      <c r="CN6" s="48">
        <v>0</v>
      </c>
      <c r="CO6" s="48">
        <v>0</v>
      </c>
      <c r="CP6" s="48">
        <v>0</v>
      </c>
      <c r="CQ6" s="48">
        <v>0</v>
      </c>
      <c r="CR6" s="48">
        <v>0</v>
      </c>
    </row>
    <row r="7" spans="2:96" x14ac:dyDescent="0.25">
      <c r="B7" s="51" t="s">
        <v>4250</v>
      </c>
      <c r="C7" s="52">
        <f>SUMPRODUCT(('Avantages perçus'!$A$2:$A$30000=B7)*('Avantages perçus'!$F$2:$F$30000))</f>
        <v>0</v>
      </c>
      <c r="D7" s="53">
        <f>COUNTIFS('Avantages perçus'!$A$2:$A$30000,B7,'Avantages perçus'!$F$2:$F$30000,"&gt;0")</f>
        <v>0</v>
      </c>
      <c r="E7" s="53">
        <f>COUNTIFS('Conventions signées'!$A$2:$A$15000,B7,'Conventions signées'!$A$2:$A$15000,"*")</f>
        <v>168</v>
      </c>
      <c r="F7" s="52">
        <f>'Conventions signées'!G711+Rémunérations!E101</f>
        <v>1126377</v>
      </c>
      <c r="G7" s="52">
        <v>0</v>
      </c>
      <c r="H7" s="52">
        <v>0</v>
      </c>
      <c r="I7" s="52">
        <v>0</v>
      </c>
      <c r="J7" s="52">
        <v>0</v>
      </c>
      <c r="K7" s="52">
        <v>0</v>
      </c>
      <c r="L7" s="52">
        <v>0</v>
      </c>
      <c r="M7" s="52">
        <v>0</v>
      </c>
      <c r="N7" s="52">
        <v>0</v>
      </c>
      <c r="O7" s="53">
        <v>6</v>
      </c>
      <c r="P7" s="53">
        <v>0</v>
      </c>
      <c r="Q7" s="53">
        <v>1</v>
      </c>
      <c r="R7" s="53">
        <v>4</v>
      </c>
      <c r="S7" s="53">
        <v>17</v>
      </c>
      <c r="T7" s="53">
        <v>0</v>
      </c>
      <c r="U7" s="53">
        <v>7</v>
      </c>
      <c r="V7" s="53">
        <v>1</v>
      </c>
      <c r="W7" s="53">
        <v>111</v>
      </c>
      <c r="X7" s="53">
        <v>0</v>
      </c>
      <c r="Y7" s="53">
        <v>21</v>
      </c>
      <c r="Z7" s="52">
        <v>0</v>
      </c>
      <c r="AA7" s="52">
        <v>0</v>
      </c>
      <c r="AB7" s="52">
        <v>0</v>
      </c>
      <c r="AC7" s="52">
        <v>0</v>
      </c>
      <c r="AD7" s="52">
        <v>0</v>
      </c>
      <c r="AE7" s="52">
        <v>0</v>
      </c>
      <c r="AF7" s="52">
        <v>0</v>
      </c>
      <c r="AG7" s="52">
        <v>0</v>
      </c>
      <c r="AH7" s="51">
        <v>0</v>
      </c>
      <c r="AI7" s="51">
        <v>0</v>
      </c>
      <c r="AJ7" s="51">
        <v>0</v>
      </c>
      <c r="AK7" s="51">
        <v>0</v>
      </c>
      <c r="AL7" s="51">
        <v>0</v>
      </c>
      <c r="AM7" s="51">
        <v>0</v>
      </c>
      <c r="AN7" s="51">
        <v>0</v>
      </c>
      <c r="AO7" s="51">
        <v>0</v>
      </c>
      <c r="AP7" s="51">
        <v>103</v>
      </c>
      <c r="AQ7" s="51">
        <v>1</v>
      </c>
      <c r="AR7" s="51">
        <v>13</v>
      </c>
      <c r="AS7" s="51">
        <v>1</v>
      </c>
      <c r="AT7" s="51">
        <v>0</v>
      </c>
      <c r="AU7" s="51">
        <v>0</v>
      </c>
      <c r="AV7" s="51">
        <v>0</v>
      </c>
      <c r="AW7" s="51">
        <v>0</v>
      </c>
      <c r="AX7" s="51">
        <v>0</v>
      </c>
      <c r="AY7" s="51">
        <v>7</v>
      </c>
      <c r="AZ7" s="51">
        <v>1</v>
      </c>
      <c r="BA7" s="51">
        <v>2</v>
      </c>
      <c r="BB7" s="51">
        <v>0</v>
      </c>
      <c r="BC7" s="51">
        <v>6</v>
      </c>
      <c r="BD7" s="51">
        <v>0</v>
      </c>
      <c r="BE7" s="51">
        <v>0</v>
      </c>
      <c r="BF7" s="51">
        <v>7</v>
      </c>
      <c r="BG7" s="51">
        <v>0</v>
      </c>
      <c r="BH7" s="51">
        <v>0</v>
      </c>
      <c r="BI7" s="51">
        <v>0</v>
      </c>
      <c r="BJ7" s="51">
        <v>5</v>
      </c>
      <c r="BK7" s="51">
        <v>0</v>
      </c>
      <c r="BL7" s="51">
        <v>0</v>
      </c>
      <c r="BM7" s="51">
        <v>0</v>
      </c>
      <c r="BN7" s="51">
        <v>5</v>
      </c>
      <c r="BO7" s="51">
        <v>0</v>
      </c>
      <c r="BP7" s="51">
        <v>0</v>
      </c>
      <c r="BQ7" s="51">
        <v>2</v>
      </c>
      <c r="BR7" s="51">
        <v>0</v>
      </c>
      <c r="BS7" s="51">
        <v>0</v>
      </c>
      <c r="BT7" s="51">
        <v>1</v>
      </c>
      <c r="BU7" s="51">
        <v>2</v>
      </c>
      <c r="BV7" s="51">
        <v>3</v>
      </c>
      <c r="BW7" s="51">
        <v>1</v>
      </c>
      <c r="BX7" s="51">
        <v>1</v>
      </c>
      <c r="BY7" s="51">
        <v>1</v>
      </c>
      <c r="BZ7" s="51">
        <v>0</v>
      </c>
      <c r="CA7" s="51">
        <v>0</v>
      </c>
      <c r="CB7" s="51">
        <v>0</v>
      </c>
      <c r="CC7" s="51">
        <v>0</v>
      </c>
      <c r="CD7" s="51">
        <v>0</v>
      </c>
      <c r="CE7" s="51">
        <v>0</v>
      </c>
      <c r="CF7" s="51">
        <v>0</v>
      </c>
      <c r="CG7" s="51">
        <v>0</v>
      </c>
      <c r="CH7" s="51">
        <v>0</v>
      </c>
      <c r="CI7" s="51">
        <v>0</v>
      </c>
      <c r="CJ7" s="51">
        <v>0</v>
      </c>
      <c r="CK7" s="51">
        <v>0</v>
      </c>
      <c r="CL7" s="51">
        <v>1</v>
      </c>
      <c r="CM7" s="51">
        <v>1</v>
      </c>
      <c r="CN7" s="51">
        <v>1</v>
      </c>
      <c r="CO7" s="51">
        <v>1</v>
      </c>
      <c r="CP7" s="51">
        <v>1</v>
      </c>
      <c r="CQ7" s="51">
        <v>1</v>
      </c>
      <c r="CR7" s="51">
        <v>0</v>
      </c>
    </row>
    <row r="8" spans="2:96" ht="15.75" thickBot="1" x14ac:dyDescent="0.3">
      <c r="B8" s="54" t="s">
        <v>1640</v>
      </c>
      <c r="C8" s="55">
        <f>SUMPRODUCT(('Avantages perçus'!$A$2:$A$30000=B8)*('Avantages perçus'!$F$2:$F$30000))</f>
        <v>151488</v>
      </c>
      <c r="D8" s="56">
        <f>COUNTIFS('Avantages perçus'!$A$2:$A$30000,B8,'Avantages perçus'!$F$2:$F$30000,"&gt;0")</f>
        <v>13</v>
      </c>
      <c r="E8" s="56">
        <f>COUNTIFS('Conventions signées'!$A$2:$A$15000,B8,'Conventions signées'!$A$2:$A$15000,"*")</f>
        <v>82</v>
      </c>
      <c r="F8" s="55">
        <f>'Conventions signées'!G712+Rémunérations!E102</f>
        <v>992968</v>
      </c>
      <c r="G8" s="55">
        <v>0</v>
      </c>
      <c r="H8" s="55">
        <v>0</v>
      </c>
      <c r="I8" s="55">
        <v>0</v>
      </c>
      <c r="J8" s="55">
        <v>720</v>
      </c>
      <c r="K8" s="55">
        <v>0</v>
      </c>
      <c r="L8" s="55">
        <v>0</v>
      </c>
      <c r="M8" s="55">
        <v>0</v>
      </c>
      <c r="N8" s="55">
        <v>150768</v>
      </c>
      <c r="O8" s="56">
        <v>0</v>
      </c>
      <c r="P8" s="56">
        <v>0</v>
      </c>
      <c r="Q8" s="56">
        <v>0</v>
      </c>
      <c r="R8" s="56">
        <v>0</v>
      </c>
      <c r="S8" s="56">
        <v>24</v>
      </c>
      <c r="T8" s="56">
        <v>0</v>
      </c>
      <c r="U8" s="56">
        <v>2</v>
      </c>
      <c r="V8" s="56">
        <v>0</v>
      </c>
      <c r="W8" s="56">
        <v>17</v>
      </c>
      <c r="X8" s="56">
        <v>0</v>
      </c>
      <c r="Y8" s="56">
        <v>39</v>
      </c>
      <c r="Z8" s="55">
        <v>0</v>
      </c>
      <c r="AA8" s="55">
        <v>0</v>
      </c>
      <c r="AB8" s="55">
        <v>720</v>
      </c>
      <c r="AC8" s="55">
        <v>0</v>
      </c>
      <c r="AD8" s="55">
        <v>0</v>
      </c>
      <c r="AE8" s="71">
        <v>150768</v>
      </c>
      <c r="AF8" s="55">
        <v>0</v>
      </c>
      <c r="AG8" s="55">
        <v>0</v>
      </c>
      <c r="AH8" s="54">
        <v>0</v>
      </c>
      <c r="AI8" s="54">
        <v>12</v>
      </c>
      <c r="AJ8" s="54">
        <v>0</v>
      </c>
      <c r="AK8" s="54">
        <v>0</v>
      </c>
      <c r="AL8" s="54">
        <v>0</v>
      </c>
      <c r="AM8" s="54">
        <v>0</v>
      </c>
      <c r="AN8" s="54">
        <v>0</v>
      </c>
      <c r="AO8" s="54">
        <v>1</v>
      </c>
      <c r="AP8" s="54">
        <v>1</v>
      </c>
      <c r="AQ8" s="54">
        <v>5</v>
      </c>
      <c r="AR8" s="54">
        <v>0</v>
      </c>
      <c r="AS8" s="54">
        <v>23</v>
      </c>
      <c r="AT8" s="54">
        <v>0</v>
      </c>
      <c r="AU8" s="54">
        <v>16</v>
      </c>
      <c r="AV8" s="54">
        <v>0</v>
      </c>
      <c r="AW8" s="54">
        <v>2</v>
      </c>
      <c r="AX8" s="54">
        <v>11</v>
      </c>
      <c r="AY8" s="54">
        <v>0</v>
      </c>
      <c r="AZ8" s="54">
        <v>5</v>
      </c>
      <c r="BA8" s="54">
        <v>0</v>
      </c>
      <c r="BB8" s="54">
        <v>6</v>
      </c>
      <c r="BC8" s="54">
        <v>0</v>
      </c>
      <c r="BD8" s="54">
        <v>0</v>
      </c>
      <c r="BE8" s="54">
        <v>0</v>
      </c>
      <c r="BF8" s="54">
        <v>0</v>
      </c>
      <c r="BG8" s="54">
        <v>0</v>
      </c>
      <c r="BH8" s="54">
        <v>3</v>
      </c>
      <c r="BI8" s="54">
        <v>0</v>
      </c>
      <c r="BJ8" s="54">
        <v>0</v>
      </c>
      <c r="BK8" s="54">
        <v>0</v>
      </c>
      <c r="BL8" s="54">
        <v>0</v>
      </c>
      <c r="BM8" s="54">
        <v>0</v>
      </c>
      <c r="BN8" s="54">
        <v>0</v>
      </c>
      <c r="BO8" s="54">
        <v>1</v>
      </c>
      <c r="BP8" s="54">
        <v>0</v>
      </c>
      <c r="BQ8" s="54">
        <v>0</v>
      </c>
      <c r="BR8" s="54">
        <v>0</v>
      </c>
      <c r="BS8" s="54">
        <v>1</v>
      </c>
      <c r="BT8" s="54">
        <v>0</v>
      </c>
      <c r="BU8" s="54">
        <v>1</v>
      </c>
      <c r="BV8" s="54">
        <v>0</v>
      </c>
      <c r="BW8" s="54">
        <v>0</v>
      </c>
      <c r="BX8" s="54">
        <v>0</v>
      </c>
      <c r="BY8" s="54">
        <v>0</v>
      </c>
      <c r="BZ8" s="54">
        <v>0</v>
      </c>
      <c r="CA8" s="54">
        <v>2</v>
      </c>
      <c r="CB8" s="54">
        <v>2</v>
      </c>
      <c r="CC8" s="54">
        <v>2</v>
      </c>
      <c r="CD8" s="54">
        <v>0</v>
      </c>
      <c r="CE8" s="54">
        <v>0</v>
      </c>
      <c r="CF8" s="54">
        <v>0</v>
      </c>
      <c r="CG8" s="54">
        <v>0</v>
      </c>
      <c r="CH8" s="54">
        <v>0</v>
      </c>
      <c r="CI8" s="54">
        <v>0</v>
      </c>
      <c r="CJ8" s="54">
        <v>0</v>
      </c>
      <c r="CK8" s="54">
        <v>0</v>
      </c>
      <c r="CL8" s="54">
        <v>0</v>
      </c>
      <c r="CM8" s="54">
        <v>0</v>
      </c>
      <c r="CN8" s="54">
        <v>0</v>
      </c>
      <c r="CO8" s="54">
        <v>0</v>
      </c>
      <c r="CP8" s="54">
        <v>0</v>
      </c>
      <c r="CQ8" s="54">
        <v>0</v>
      </c>
      <c r="CR8" s="54">
        <v>1</v>
      </c>
    </row>
    <row r="9" spans="2:96" ht="15.75" thickTop="1" x14ac:dyDescent="0.25">
      <c r="B9" s="44" t="s">
        <v>4256</v>
      </c>
      <c r="C9" s="45">
        <v>191665</v>
      </c>
      <c r="D9" s="46">
        <v>130</v>
      </c>
      <c r="E9" s="46">
        <v>698</v>
      </c>
      <c r="F9" s="45">
        <f>SUM(F5:F8)</f>
        <v>3381344</v>
      </c>
      <c r="G9" s="45">
        <v>1610</v>
      </c>
      <c r="H9" s="45">
        <v>207</v>
      </c>
      <c r="I9" s="45">
        <v>915</v>
      </c>
      <c r="J9" s="45">
        <v>7895</v>
      </c>
      <c r="K9" s="45">
        <v>0</v>
      </c>
      <c r="L9" s="45">
        <v>0</v>
      </c>
      <c r="M9" s="45">
        <v>0</v>
      </c>
      <c r="N9" s="45">
        <v>181038</v>
      </c>
      <c r="O9" s="46">
        <v>9</v>
      </c>
      <c r="P9" s="46">
        <v>0</v>
      </c>
      <c r="Q9" s="46">
        <v>124</v>
      </c>
      <c r="R9" s="46">
        <v>9</v>
      </c>
      <c r="S9" s="46">
        <v>86</v>
      </c>
      <c r="T9" s="46">
        <v>0</v>
      </c>
      <c r="U9" s="46">
        <v>14</v>
      </c>
      <c r="V9" s="46">
        <v>1</v>
      </c>
      <c r="W9" s="46">
        <v>259</v>
      </c>
      <c r="X9" s="46">
        <v>0</v>
      </c>
      <c r="Y9" s="46">
        <v>196</v>
      </c>
      <c r="Z9" s="45">
        <v>30226</v>
      </c>
      <c r="AA9" s="45">
        <v>3046</v>
      </c>
      <c r="AB9" s="45">
        <v>2760</v>
      </c>
      <c r="AC9" s="45">
        <v>2400</v>
      </c>
      <c r="AD9" s="45">
        <v>2399</v>
      </c>
      <c r="AE9" s="72">
        <v>150768</v>
      </c>
      <c r="AF9" s="45">
        <v>46</v>
      </c>
      <c r="AG9" s="45">
        <v>20</v>
      </c>
      <c r="AH9" s="44">
        <v>55</v>
      </c>
      <c r="AI9" s="44">
        <v>46</v>
      </c>
      <c r="AJ9" s="44">
        <v>20</v>
      </c>
      <c r="AK9" s="44">
        <v>4</v>
      </c>
      <c r="AL9" s="44">
        <v>2</v>
      </c>
      <c r="AM9" s="44">
        <v>1</v>
      </c>
      <c r="AN9" s="44">
        <v>1</v>
      </c>
      <c r="AO9" s="44">
        <v>1</v>
      </c>
      <c r="AP9" s="44">
        <v>266</v>
      </c>
      <c r="AQ9" s="44">
        <v>128</v>
      </c>
      <c r="AR9" s="44">
        <v>33</v>
      </c>
      <c r="AS9" s="44">
        <v>28</v>
      </c>
      <c r="AT9" s="44">
        <v>19</v>
      </c>
      <c r="AU9" s="44">
        <v>17</v>
      </c>
      <c r="AV9" s="44">
        <v>15</v>
      </c>
      <c r="AW9" s="44">
        <v>14</v>
      </c>
      <c r="AX9" s="44">
        <v>11</v>
      </c>
      <c r="AY9" s="44">
        <v>10</v>
      </c>
      <c r="AZ9" s="44">
        <v>10</v>
      </c>
      <c r="BA9" s="44">
        <v>9</v>
      </c>
      <c r="BB9" s="44">
        <v>9</v>
      </c>
      <c r="BC9" s="44">
        <v>8</v>
      </c>
      <c r="BD9" s="44">
        <v>8</v>
      </c>
      <c r="BE9" s="44">
        <v>8</v>
      </c>
      <c r="BF9" s="44">
        <v>7</v>
      </c>
      <c r="BG9" s="44">
        <v>6</v>
      </c>
      <c r="BH9" s="44">
        <v>6</v>
      </c>
      <c r="BI9" s="44">
        <v>6</v>
      </c>
      <c r="BJ9" s="44">
        <v>6</v>
      </c>
      <c r="BK9" s="44">
        <v>5</v>
      </c>
      <c r="BL9" s="44">
        <v>5</v>
      </c>
      <c r="BM9" s="44">
        <v>5</v>
      </c>
      <c r="BN9" s="44">
        <v>5</v>
      </c>
      <c r="BO9" s="44">
        <v>4</v>
      </c>
      <c r="BP9" s="44">
        <v>3</v>
      </c>
      <c r="BQ9" s="44">
        <v>3</v>
      </c>
      <c r="BR9" s="44">
        <v>3</v>
      </c>
      <c r="BS9" s="44">
        <v>3</v>
      </c>
      <c r="BT9" s="44">
        <v>3</v>
      </c>
      <c r="BU9" s="44">
        <v>3</v>
      </c>
      <c r="BV9" s="44">
        <v>3</v>
      </c>
      <c r="BW9" s="44">
        <v>2</v>
      </c>
      <c r="BX9" s="44">
        <v>2</v>
      </c>
      <c r="BY9" s="44">
        <v>2</v>
      </c>
      <c r="BZ9" s="44">
        <v>2</v>
      </c>
      <c r="CA9" s="44">
        <v>2</v>
      </c>
      <c r="CB9" s="44">
        <v>2</v>
      </c>
      <c r="CC9" s="44">
        <v>2</v>
      </c>
      <c r="CD9" s="44">
        <v>1</v>
      </c>
      <c r="CE9" s="44">
        <v>1</v>
      </c>
      <c r="CF9" s="44">
        <v>1</v>
      </c>
      <c r="CG9" s="44">
        <v>1</v>
      </c>
      <c r="CH9" s="44">
        <v>1</v>
      </c>
      <c r="CI9" s="44">
        <v>1</v>
      </c>
      <c r="CJ9" s="44">
        <v>1</v>
      </c>
      <c r="CK9" s="44">
        <v>1</v>
      </c>
      <c r="CL9" s="44">
        <v>1</v>
      </c>
      <c r="CM9" s="44">
        <v>1</v>
      </c>
      <c r="CN9" s="44">
        <v>1</v>
      </c>
      <c r="CO9" s="44">
        <v>1</v>
      </c>
      <c r="CP9" s="44">
        <v>1</v>
      </c>
      <c r="CQ9" s="44">
        <v>1</v>
      </c>
      <c r="CR9" s="44">
        <v>1</v>
      </c>
    </row>
    <row r="12" spans="2:96" x14ac:dyDescent="0.25">
      <c r="B12" s="47" t="s">
        <v>4263</v>
      </c>
      <c r="C12" s="67" t="s">
        <v>4264</v>
      </c>
    </row>
    <row r="13" spans="2:96" x14ac:dyDescent="0.25">
      <c r="B13" s="47" t="s">
        <v>4265</v>
      </c>
      <c r="C13" s="57" t="s">
        <v>5039</v>
      </c>
    </row>
    <row r="14" spans="2:96" x14ac:dyDescent="0.25">
      <c r="B14" s="47" t="s">
        <v>4266</v>
      </c>
      <c r="C14" s="57" t="s">
        <v>5040</v>
      </c>
    </row>
    <row r="16" spans="2:96" x14ac:dyDescent="0.25">
      <c r="C16" s="57" t="s">
        <v>5055</v>
      </c>
    </row>
    <row r="17" spans="2:6" ht="21" x14ac:dyDescent="0.35">
      <c r="B17" s="47" t="s">
        <v>5044</v>
      </c>
      <c r="C17" s="57">
        <f>'Avantages perçus'!F135+'Conventions signées'!G703+Rémunérations!E87</f>
        <v>1069705</v>
      </c>
      <c r="F17" s="78"/>
    </row>
    <row r="18" spans="2:6" x14ac:dyDescent="0.25">
      <c r="B18" s="47" t="s">
        <v>5043</v>
      </c>
      <c r="C18" s="57">
        <f>'Avantages perçus'!F136+'Conventions signées'!G704+Rémunérations!E88</f>
        <v>422881</v>
      </c>
    </row>
    <row r="19" spans="2:6" x14ac:dyDescent="0.25">
      <c r="B19" s="77" t="s">
        <v>5047</v>
      </c>
      <c r="C19" s="67">
        <f>SUM(C17:C18)</f>
        <v>1492586</v>
      </c>
    </row>
    <row r="21" spans="2:6" x14ac:dyDescent="0.25">
      <c r="B21" s="77" t="s">
        <v>5056</v>
      </c>
      <c r="C21" s="67">
        <f>(C19/2)*5.5</f>
        <v>4104611.5</v>
      </c>
    </row>
    <row r="22" spans="2:6" x14ac:dyDescent="0.25">
      <c r="D22" s="103" t="s">
        <v>5058</v>
      </c>
      <c r="E22" s="103" t="s">
        <v>5059</v>
      </c>
    </row>
    <row r="23" spans="2:6" x14ac:dyDescent="0.25">
      <c r="B23" s="105" t="s">
        <v>1246</v>
      </c>
      <c r="C23" s="57">
        <f>'Conventions signées'!G715+Rémunérations!E109</f>
        <v>1505493</v>
      </c>
      <c r="D23" s="104">
        <f>C23/(C$9+F$9)</f>
        <v>0.42135158349727081</v>
      </c>
      <c r="E23" s="104">
        <f>D23</f>
        <v>0.42135158349727081</v>
      </c>
    </row>
    <row r="24" spans="2:6" x14ac:dyDescent="0.25">
      <c r="B24" s="105" t="s">
        <v>259</v>
      </c>
      <c r="C24" s="57">
        <f>'Conventions signées'!G717+Rémunérations!E105</f>
        <v>584635</v>
      </c>
      <c r="D24" s="104">
        <f t="shared" ref="D24:D29" si="0">C24/(C$9+F$9)</f>
        <v>0.16362539249131475</v>
      </c>
      <c r="E24" s="104">
        <f>D24+E23</f>
        <v>0.58497697598858556</v>
      </c>
    </row>
    <row r="25" spans="2:6" x14ac:dyDescent="0.25">
      <c r="B25" s="105" t="s">
        <v>254</v>
      </c>
      <c r="C25" s="57">
        <f>'Conventions signées'!G716</f>
        <v>276685</v>
      </c>
      <c r="D25" s="104">
        <f t="shared" si="0"/>
        <v>7.7437532343187496E-2</v>
      </c>
      <c r="E25" s="104">
        <f t="shared" ref="E25:E28" si="1">D25+E24</f>
        <v>0.66241450833177307</v>
      </c>
    </row>
    <row r="26" spans="2:6" x14ac:dyDescent="0.25">
      <c r="B26" s="105" t="s">
        <v>1095</v>
      </c>
      <c r="C26" s="57">
        <f>'Conventions signées'!G718+Rémunérations!E106</f>
        <v>275048</v>
      </c>
      <c r="D26" s="104">
        <f t="shared" si="0"/>
        <v>7.697937508693653E-2</v>
      </c>
      <c r="E26" s="104">
        <f t="shared" si="1"/>
        <v>0.7393938834187096</v>
      </c>
    </row>
    <row r="27" spans="2:6" x14ac:dyDescent="0.25">
      <c r="B27" s="47" t="s">
        <v>1124</v>
      </c>
      <c r="C27" s="57">
        <f>'Avantages perçus'!F142+Rémunérations!E110</f>
        <v>202768</v>
      </c>
      <c r="D27" s="104">
        <f t="shared" si="0"/>
        <v>5.6749927022294096E-2</v>
      </c>
      <c r="E27" s="104">
        <f t="shared" si="1"/>
        <v>0.79614381044100369</v>
      </c>
    </row>
    <row r="28" spans="2:6" x14ac:dyDescent="0.25">
      <c r="B28" s="47" t="s">
        <v>1107</v>
      </c>
      <c r="C28" s="57">
        <f>'Conventions signées'!G720+Rémunérations!E107</f>
        <v>184300</v>
      </c>
      <c r="D28" s="104">
        <f t="shared" si="0"/>
        <v>5.1581174298749317E-2</v>
      </c>
      <c r="E28" s="104">
        <f t="shared" si="1"/>
        <v>0.847724984739753</v>
      </c>
    </row>
    <row r="29" spans="2:6" x14ac:dyDescent="0.25">
      <c r="B29" s="47" t="s">
        <v>1044</v>
      </c>
      <c r="C29" s="57">
        <f>'Conventions signées'!G719+Rémunérations!E108</f>
        <v>170680</v>
      </c>
      <c r="D29" s="104">
        <f t="shared" si="0"/>
        <v>4.7769261146557426E-2</v>
      </c>
      <c r="E29" s="104">
        <f>D29+E28</f>
        <v>0.89549424588631044</v>
      </c>
    </row>
  </sheetData>
  <mergeCells count="6">
    <mergeCell ref="AP3:CR3"/>
    <mergeCell ref="C3:E3"/>
    <mergeCell ref="G3:N3"/>
    <mergeCell ref="O3:Y3"/>
    <mergeCell ref="Z3:AG3"/>
    <mergeCell ref="AH3:AO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Avantages perçus</vt:lpstr>
      <vt:lpstr>Conventions signées</vt:lpstr>
      <vt:lpstr>Rémunérations</vt:lpstr>
      <vt:lpstr>AVANTAGES</vt:lpstr>
      <vt:lpstr>CONVENTIONS</vt:lpstr>
      <vt:lpstr>FIRMES</vt:lpstr>
      <vt:lpstr>Conception</vt:lpstr>
      <vt:lpstr>Déplacements</vt:lpstr>
      <vt:lpstr>Tableaux de synthèse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fpesty</dc:creator>
  <cp:lastModifiedBy>PESTY François</cp:lastModifiedBy>
  <dcterms:created xsi:type="dcterms:W3CDTF">2016-05-11T11:08:59Z</dcterms:created>
  <dcterms:modified xsi:type="dcterms:W3CDTF">2018-10-15T21:23:40Z</dcterms:modified>
</cp:coreProperties>
</file>